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24" documentId="120_S{2AC9BD13-BADA-5192-A53E-5A8FF88502F6}" xr6:coauthVersionLast="47" xr6:coauthVersionMax="47" xr10:uidLastSave="{435D311D-0A40-4777-82D6-0C1A064CCED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<sst xmlns="http://schemas.openxmlformats.org/spreadsheetml/2006/main" count="180308" uniqueCount="39138">
  <si>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</si>
  <si>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</si>
  <si>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</si>
  <si>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</si>
  <si>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</si>
  <si>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</si>
  <si>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</si>
  <si>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</si>
  <si>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</si>
  <si>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</si>
  <si>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</si>
  <si>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</si>
  <si>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</si>
  <si>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</si>
  <si>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</si>
  <si>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</si>
  <si>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</si>
  <si>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</si>
  <si>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</si>
  <si>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</si>
  <si>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</si>
  <si>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</si>
  <si>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</si>
  <si>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</si>
  <si>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</si>
  <si>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</si>
  <si>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</si>
  <si>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</si>
  <si>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</si>
  <si>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</si>
  <si>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</si>
  <si>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</si>
  <si>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</si>
  <si>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</si>
  <si>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</si>
  <si>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</si>
  <si>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</si>
  <si>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</si>
  <si>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</si>
  <si>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</si>
  <si>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</si>
  <si>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</si>
  <si>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</si>
  <si>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</si>
  <si>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</si>
  <si>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</si>
  <si>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</si>
  <si>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</si>
  <si>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</si>
  <si>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</si>
  <si>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</si>
  <si>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</si>
  <si>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</si>
  <si>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</si>
  <si>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</si>
  <si>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</si>
  <si>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</si>
  <si>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</si>
  <si>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</si>
  <si>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</si>
  <si>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</si>
  <si>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</si>
  <si>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</si>
  <si>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</si>
  <si>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</si>
  <si>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</si>
  <si>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</si>
  <si>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</si>
  <si>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</si>
  <si>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</si>
  <si>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</si>
  <si>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</si>
  <si>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</si>
  <si>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</si>
  <si>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</si>
  <si>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</si>
  <si>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</si>
  <si>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</si>
  <si>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</si>
  <si>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</si>
  <si>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</si>
  <si>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</si>
  <si>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</si>
  <si>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</si>
  <si>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</si>
  <si>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</si>
  <si>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</si>
  <si>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</si>
  <si>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</si>
  <si>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</si>
  <si>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</si>
  <si>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</si>
  <si>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</si>
  <si>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</si>
  <si>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</si>
  <si>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</si>
  <si>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</si>
  <si>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</si>
  <si>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</si>
  <si>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</si>
  <si>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</si>
  <si>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</si>
  <si>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</si>
  <si>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</si>
  <si>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</si>
  <si>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</si>
  <si>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</si>
  <si>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</si>
  <si>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</si>
  <si>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</si>
  <si>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</si>
  <si>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</si>
  <si>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</si>
  <si>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</si>
  <si>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</si>
  <si>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</si>
  <si>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</si>
  <si>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</si>
  <si>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</si>
  <si>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</si>
  <si>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</si>
  <si>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</si>
  <si>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</si>
  <si>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</si>
  <si>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</si>
  <si>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</si>
  <si>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</si>
  <si>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</si>
  <si>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</si>
  <si>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</si>
  <si>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</si>
  <si>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</si>
  <si>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</si>
  <si>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</si>
  <si>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</si>
  <si>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</si>
  <si>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</si>
  <si>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</si>
  <si>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</si>
  <si>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</si>
  <si>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</si>
  <si>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</si>
  <si>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</si>
  <si>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</si>
  <si>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</si>
  <si>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</si>
  <si>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</si>
  <si>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</si>
  <si>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</si>
  <si>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</si>
  <si>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</si>
  <si>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</si>
  <si>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</si>
  <si>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</si>
  <si>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</si>
  <si>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</si>
  <si>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</si>
  <si>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</si>
  <si>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</si>
  <si>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</si>
  <si>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</si>
  <si>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</si>
  <si>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</si>
  <si>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</si>
  <si>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</si>
  <si>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</si>
  <si>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</si>
  <si>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</si>
  <si>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</si>
  <si>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</si>
  <si>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</si>
  <si>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</si>
  <si>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</si>
  <si>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</si>
  <si>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</si>
  <si>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</si>
  <si>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</si>
  <si>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</si>
  <si>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</si>
  <si>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</si>
  <si>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</si>
  <si>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</si>
  <si>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</si>
  <si>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</si>
  <si>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</si>
  <si>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</si>
  <si>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</si>
  <si>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</si>
  <si>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</si>
  <si>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</si>
  <si>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</si>
  <si>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</si>
  <si>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</si>
  <si>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</si>
  <si>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</si>
  <si>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</si>
  <si>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</si>
  <si>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</si>
  <si>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</si>
  <si>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</si>
  <si>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</si>
  <si>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</si>
  <si>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</si>
  <si>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</si>
  <si>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</si>
  <si>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</si>
  <si>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</si>
  <si>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</si>
  <si>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</si>
  <si>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</si>
  <si>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</si>
  <si>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</si>
  <si>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</si>
  <si>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</si>
  <si>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</si>
  <si>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</si>
  <si>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</si>
  <si>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</si>
  <si>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</si>
  <si>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</si>
  <si>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</si>
  <si>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</si>
  <si>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</si>
  <si>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</si>
  <si>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</si>
  <si>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</si>
  <si>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</si>
  <si>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</si>
  <si>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</si>
  <si>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</si>
  <si>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</si>
  <si>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</si>
  <si>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</si>
  <si>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</si>
  <si>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</si>
  <si>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</si>
  <si>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</si>
  <si>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</si>
  <si>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</si>
  <si>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</si>
  <si>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</si>
  <si>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</si>
  <si>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</si>
  <si>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</si>
  <si>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</si>
  <si>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</si>
  <si>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</si>
  <si>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</si>
  <si>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</si>
  <si>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</si>
  <si>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</si>
  <si>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</si>
  <si>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</si>
  <si>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</si>
  <si>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</si>
  <si>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</si>
  <si>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</si>
  <si>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</si>
  <si>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</si>
  <si>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</si>
  <si>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</si>
  <si>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</si>
  <si>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</si>
  <si>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</si>
  <si>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</si>
  <si>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</si>
  <si>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</si>
  <si>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</si>
  <si>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</si>
  <si>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</si>
  <si>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</si>
  <si>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</si>
  <si>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</si>
  <si>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</si>
  <si>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</si>
  <si>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</si>
  <si>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</si>
  <si>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</si>
  <si>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</si>
  <si>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</si>
  <si>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</si>
  <si>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</si>
  <si>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</si>
  <si>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</si>
  <si>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</si>
  <si>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</si>
  <si>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</si>
  <si>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</si>
  <si>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</si>
  <si>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</si>
  <si>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</si>
  <si>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</si>
  <si>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</si>
  <si>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</si>
  <si>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</si>
  <si>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</si>
  <si>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</si>
  <si>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</si>
  <si>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</si>
  <si>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</si>
  <si>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</si>
  <si>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</si>
  <si>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</si>
  <si>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</si>
  <si>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</si>
  <si>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</si>
  <si>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</si>
  <si>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</si>
  <si>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</si>
  <si>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</si>
  <si>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</si>
  <si>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</si>
  <si>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</si>
  <si>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</si>
  <si>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</si>
  <si>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</si>
  <si>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</si>
  <si>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</si>
  <si>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</si>
  <si>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</si>
  <si>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</si>
  <si>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</si>
  <si>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</si>
  <si>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</si>
  <si>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</si>
  <si>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</si>
  <si>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</si>
  <si>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</si>
  <si>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</si>
  <si>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</si>
  <si>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</si>
  <si>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</si>
  <si>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</si>
  <si>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</si>
  <si>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</si>
  <si>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</si>
  <si>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</si>
  <si>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</si>
  <si>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</si>
  <si>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</si>
  <si>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</si>
  <si>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</si>
  <si>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</si>
  <si>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</si>
  <si>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</si>
  <si>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</si>
  <si>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</si>
  <si>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</si>
  <si>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</si>
  <si>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</si>
  <si>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</si>
  <si>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</si>
  <si>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</si>
  <si>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</si>
  <si>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</si>
  <si>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</si>
  <si>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</si>
  <si>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</si>
  <si>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</si>
  <si>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</si>
  <si>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</si>
  <si>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</si>
  <si>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</si>
  <si>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</si>
  <si>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</si>
  <si>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</si>
  <si>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</si>
  <si>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</si>
  <si>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</si>
  <si>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</si>
  <si>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</si>
  <si>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</si>
  <si>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</si>
  <si>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</si>
  <si>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</si>
  <si>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</si>
  <si>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</si>
  <si>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</si>
  <si>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</si>
  <si>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</si>
  <si>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</si>
  <si>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</si>
  <si>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</si>
  <si>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</si>
  <si>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</si>
  <si>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</si>
  <si>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</si>
  <si>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</si>
  <si>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</si>
  <si>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</si>
  <si>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</si>
  <si>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</si>
  <si>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</si>
  <si>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</si>
  <si>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</si>
  <si>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</si>
  <si>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</si>
  <si>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</si>
  <si>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</si>
  <si>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</si>
  <si>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</si>
  <si>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</si>
  <si>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</si>
  <si>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</si>
  <si>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</si>
  <si>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</si>
  <si>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</si>
  <si>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</si>
  <si>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</si>
  <si>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</si>
  <si>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</si>
  <si>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</si>
  <si>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</si>
  <si>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</si>
  <si>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</si>
  <si>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</si>
  <si>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</si>
  <si>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</si>
  <si>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</si>
  <si>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</si>
  <si>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</si>
  <si>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</si>
  <si>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</si>
  <si>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</si>
  <si>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</si>
  <si>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</si>
  <si>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</si>
  <si>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</si>
  <si>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</si>
  <si>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</si>
  <si>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</si>
  <si>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</si>
  <si>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</si>
  <si>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</si>
  <si>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</si>
  <si>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</si>
  <si>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</si>
  <si>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</si>
  <si>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</si>
  <si>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</si>
  <si>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</si>
  <si>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</si>
  <si>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</si>
  <si>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</si>
  <si>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</si>
  <si>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</si>
  <si>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</si>
  <si>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</si>
  <si>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</si>
  <si>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</si>
  <si>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</si>
  <si>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</si>
  <si>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</si>
  <si>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</si>
  <si>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</si>
  <si>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</si>
  <si>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</si>
  <si>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</si>
  <si>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</si>
  <si>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</si>
  <si>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</si>
  <si>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</si>
  <si>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</si>
  <si>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</si>
  <si>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</si>
  <si>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</si>
  <si>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</si>
  <si>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</si>
  <si>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</si>
  <si>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</si>
  <si>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</si>
  <si>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</si>
  <si>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</si>
  <si>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</si>
  <si>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</si>
  <si>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</si>
  <si>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</si>
  <si>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</si>
  <si>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</si>
  <si>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</si>
  <si>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</si>
  <si>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</si>
  <si>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</si>
  <si>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</si>
  <si>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</si>
  <si>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</si>
  <si>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</si>
  <si>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</si>
  <si>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</si>
  <si>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</si>
  <si>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</si>
  <si>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</si>
  <si>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</si>
  <si>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</si>
  <si>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</si>
  <si>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</si>
  <si>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</si>
  <si>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</si>
  <si>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</si>
  <si>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</si>
  <si>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</si>
  <si>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</si>
  <si>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</si>
  <si>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</si>
  <si>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</si>
  <si>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</si>
  <si>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</si>
  <si>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</si>
  <si>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</si>
  <si>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</si>
  <si>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</si>
  <si>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</si>
  <si>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</si>
  <si>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</si>
  <si>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</si>
  <si>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</si>
  <si>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</si>
  <si>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</si>
  <si>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</si>
  <si>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</si>
  <si>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</si>
  <si>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</si>
  <si>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</si>
  <si>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</si>
  <si>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</si>
  <si>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</si>
  <si>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</si>
  <si>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</si>
  <si>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</si>
  <si>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</si>
  <si>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</si>
  <si>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</si>
  <si>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</si>
  <si>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</si>
  <si>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</si>
  <si>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</si>
  <si>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</si>
  <si>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</si>
  <si>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</si>
  <si>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</si>
  <si>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</si>
  <si>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</si>
  <si>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</si>
  <si>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</si>
  <si>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</si>
  <si>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</si>
  <si>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</si>
  <si>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</si>
  <si>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</si>
  <si>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</si>
  <si>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</si>
  <si>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</si>
  <si>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</si>
  <si>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</si>
  <si>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</si>
  <si>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</si>
  <si>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</si>
  <si>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</si>
  <si>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</si>
  <si>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</si>
  <si>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</si>
  <si>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</si>
  <si>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</si>
  <si>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</si>
  <si>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</si>
  <si>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</si>
  <si>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</si>
  <si>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</si>
  <si>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</si>
  <si>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</si>
  <si>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</si>
  <si>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</si>
  <si>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</si>
  <si>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</si>
  <si>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</si>
  <si>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</si>
  <si>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</si>
  <si>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</si>
  <si>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</si>
  <si>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</si>
  <si>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</si>
  <si>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</si>
  <si>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</si>
  <si>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</si>
  <si>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</si>
  <si>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</si>
  <si>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</si>
  <si>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</si>
  <si>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</si>
  <si>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</si>
  <si>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</si>
  <si>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</si>
  <si>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</si>
  <si>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</si>
  <si>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</si>
  <si>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</si>
  <si>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</si>
  <si>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</si>
  <si>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</si>
  <si>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</si>
  <si>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</si>
  <si>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</si>
  <si>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</si>
  <si>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</si>
  <si>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</si>
  <si>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</si>
  <si>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</si>
  <si>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</si>
  <si>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</si>
  <si>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</si>
  <si>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</si>
  <si>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</si>
  <si>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</si>
  <si>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</si>
  <si>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</si>
  <si>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</si>
  <si>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</si>
  <si>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</si>
  <si>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</si>
  <si>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</si>
  <si>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</si>
  <si>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</si>
  <si>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</si>
  <si>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</si>
  <si>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</si>
  <si>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</si>
  <si>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</si>
  <si>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</si>
  <si>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</si>
  <si>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</si>
  <si>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</si>
  <si>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</si>
  <si>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</si>
  <si>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</si>
  <si>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</si>
  <si>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</si>
  <si>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</si>
  <si>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</si>
  <si>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</si>
  <si>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</si>
  <si>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</si>
  <si>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</si>
  <si>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</si>
  <si>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</si>
  <si>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</si>
  <si>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</si>
  <si>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</si>
  <si>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</si>
  <si>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</si>
  <si>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</si>
  <si>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</si>
  <si>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</si>
  <si>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</si>
  <si>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</si>
  <si>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</si>
  <si>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</si>
  <si>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</si>
  <si>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</si>
  <si>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</si>
  <si>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</si>
  <si>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</si>
  <si>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</si>
  <si>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</si>
  <si>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</si>
  <si>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</si>
  <si>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</si>
  <si>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</si>
  <si>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</si>
  <si>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</si>
  <si>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</si>
  <si>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</si>
  <si>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</si>
  <si>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</si>
  <si>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</si>
  <si>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</si>
  <si>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</si>
  <si>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</si>
  <si>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</si>
  <si>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</si>
  <si>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</si>
  <si>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</si>
  <si>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</si>
  <si>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</si>
  <si>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</si>
  <si>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</si>
  <si>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</si>
  <si>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</si>
  <si>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</si>
  <si>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</si>
  <si>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</si>
  <si>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</si>
  <si>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</si>
  <si>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</si>
  <si>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</si>
  <si>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</si>
  <si>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</si>
  <si>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</si>
  <si>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</si>
  <si>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</si>
  <si>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</si>
  <si>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</si>
  <si>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</si>
  <si>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</si>
  <si>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</si>
  <si>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</si>
  <si>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</si>
  <si>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</si>
  <si>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</si>
  <si>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</si>
  <si>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</si>
  <si>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</si>
  <si>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</si>
  <si>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</si>
  <si>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</si>
  <si>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</si>
  <si>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</si>
  <si>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</si>
  <si>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</si>
  <si>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</si>
  <si>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</si>
  <si>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</si>
  <si>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</si>
  <si>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</si>
  <si>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</si>
  <si>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</si>
  <si>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</si>
  <si>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</si>
  <si>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</si>
  <si>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</si>
  <si>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</si>
  <si>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</si>
  <si>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</si>
  <si>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</si>
  <si>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</si>
  <si>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</si>
  <si>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</si>
  <si>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</si>
  <si>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</si>
  <si>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</si>
  <si>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</si>
  <si>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</si>
  <si>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</si>
  <si>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</si>
  <si>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</si>
  <si>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</si>
  <si>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</si>
  <si>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</si>
  <si>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</si>
  <si>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</si>
  <si>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</si>
  <si>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</si>
  <si>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</si>
  <si>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</si>
  <si>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</si>
  <si>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</si>
  <si>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</si>
  <si>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</si>
  <si>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</si>
  <si>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</si>
  <si>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</si>
  <si>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</si>
  <si>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</si>
  <si>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</si>
  <si>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</si>
  <si>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</si>
  <si>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</si>
  <si>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</si>
  <si>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</si>
  <si>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</si>
  <si>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</si>
  <si>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</si>
  <si>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</si>
  <si>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</si>
  <si>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</si>
  <si>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</si>
  <si>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</si>
  <si>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</si>
  <si>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</si>
  <si>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</si>
  <si>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</si>
  <si>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</si>
  <si>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</si>
  <si>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</si>
  <si>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</si>
  <si>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</si>
  <si>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</si>
  <si>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</si>
  <si>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</si>
  <si>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</si>
  <si>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</si>
  <si>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</si>
  <si>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</si>
  <si>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</si>
  <si>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</si>
  <si>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</si>
  <si>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</si>
  <si>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</si>
  <si>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</si>
  <si>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</si>
  <si>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</si>
  <si>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</si>
  <si>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</si>
  <si>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</si>
  <si>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</si>
  <si>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</si>
  <si>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</si>
  <si>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</si>
  <si>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</si>
  <si>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</si>
  <si>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</si>
  <si>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</si>
  <si>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</si>
  <si>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</si>
  <si>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</si>
  <si>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</si>
  <si>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</si>
  <si>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</si>
  <si>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</si>
  <si>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</si>
  <si>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</si>
  <si>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</si>
  <si>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</si>
  <si>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</si>
  <si>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</si>
  <si>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</si>
  <si>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</si>
  <si>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</si>
  <si>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</si>
  <si>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</si>
  <si>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</si>
  <si>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</si>
  <si>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</si>
  <si>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</si>
  <si>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</si>
  <si>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</si>
  <si>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</si>
  <si>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</si>
  <si>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</si>
  <si>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</si>
  <si>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</si>
  <si>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</si>
  <si>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</si>
  <si>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</si>
  <si>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</si>
  <si>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</si>
  <si>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</si>
  <si>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</si>
  <si>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</si>
  <si>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</si>
  <si>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</si>
  <si>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</si>
  <si>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</si>
  <si>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</si>
  <si>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</si>
  <si>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</si>
  <si>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</si>
  <si>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</si>
  <si>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</si>
  <si>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</si>
  <si>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</si>
  <si>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</si>
  <si>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</si>
  <si>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</si>
  <si>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</si>
  <si>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</si>
  <si>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</si>
  <si>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</si>
  <si>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</si>
  <si>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</si>
  <si>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</si>
  <si>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</si>
  <si>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</si>
  <si>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</si>
  <si>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</si>
  <si>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</si>
  <si>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</si>
  <si>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</si>
  <si>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</si>
  <si>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</si>
  <si>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</si>
  <si>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</si>
  <si>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</si>
  <si>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</si>
  <si>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</si>
  <si>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</si>
  <si>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</si>
  <si>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</si>
  <si>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</si>
  <si>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</si>
  <si>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</si>
  <si>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</si>
  <si>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</si>
  <si>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</si>
  <si>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</si>
  <si>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</si>
  <si>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</si>
  <si>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</si>
  <si>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</si>
  <si>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</si>
  <si>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</si>
  <si>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</si>
  <si>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</si>
  <si>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</si>
  <si>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</si>
  <si>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</si>
  <si>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</si>
  <si>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</si>
  <si>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</si>
  <si>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</si>
  <si>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</si>
  <si>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</si>
  <si>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</si>
  <si>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</si>
  <si>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</si>
  <si>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</si>
  <si>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</si>
  <si>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</si>
  <si>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</si>
  <si>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</si>
  <si>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</si>
  <si>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</si>
  <si>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</si>
  <si>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</si>
  <si>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</si>
  <si>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</si>
  <si>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</si>
  <si>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</si>
  <si>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</si>
  <si>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</si>
  <si>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</si>
  <si>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</si>
  <si>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</si>
  <si>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</si>
  <si>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</si>
  <si>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</si>
  <si>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</si>
  <si>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</si>
  <si>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</si>
  <si>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</si>
  <si>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</si>
  <si>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</si>
  <si>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</si>
  <si>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</si>
  <si>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</si>
  <si>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</si>
  <si>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</si>
  <si>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</si>
  <si>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</si>
  <si>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</si>
  <si>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</si>
  <si>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</si>
  <si>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</si>
  <si>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</si>
  <si>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</si>
  <si>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</si>
  <si>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</si>
  <si>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</si>
  <si>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</si>
  <si>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</si>
  <si>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</si>
  <si>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</si>
  <si>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</si>
  <si>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</si>
  <si>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</si>
  <si>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</si>
  <si>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</si>
  <si>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</si>
  <si>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</si>
  <si>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</si>
  <si>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</si>
  <si>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</si>
  <si>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</si>
  <si>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</si>
  <si>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</si>
  <si>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</si>
  <si>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</si>
  <si>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</si>
  <si>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</si>
  <si>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</si>
  <si>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</si>
  <si>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</si>
  <si>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</si>
  <si>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</si>
  <si>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</si>
  <si>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</si>
  <si>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</si>
  <si>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</si>
  <si>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</si>
  <si>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</si>
  <si>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</si>
  <si>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</si>
  <si>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</si>
  <si>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</si>
  <si>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</si>
  <si>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</si>
  <si>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</si>
  <si>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</si>
  <si>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</si>
  <si>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</si>
  <si>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</si>
  <si>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</si>
  <si>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</si>
  <si>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</si>
  <si>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</si>
  <si>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</si>
  <si>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</si>
  <si>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</si>
  <si>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</si>
  <si>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</si>
  <si>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</si>
  <si>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</si>
  <si>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</si>
  <si>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</si>
  <si>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</si>
  <si>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</si>
  <si>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</si>
  <si>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</si>
  <si>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</si>
  <si>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</si>
  <si>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</si>
  <si>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</si>
  <si>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</si>
  <si>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</si>
  <si>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</si>
  <si>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</si>
  <si>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</si>
  <si>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</si>
  <si>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</si>
  <si>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</si>
  <si>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</si>
  <si>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</si>
  <si>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</si>
  <si>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</si>
  <si>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</si>
  <si>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</si>
  <si>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</si>
  <si>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</si>
  <si>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</si>
  <si>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</si>
  <si>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</si>
  <si>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</si>
  <si>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</si>
  <si>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</si>
  <si>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</si>
  <si>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</si>
  <si>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</si>
  <si>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</si>
  <si>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</si>
  <si>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</si>
  <si>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</si>
  <si>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</si>
  <si>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</si>
  <si>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</si>
  <si>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</si>
  <si>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</si>
  <si>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</si>
  <si>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</si>
  <si>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</si>
  <si>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</si>
  <si>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</si>
  <si>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</si>
  <si>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</si>
  <si>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</si>
  <si>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</si>
  <si>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</si>
  <si>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</si>
  <si>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</si>
  <si>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</si>
  <si>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</si>
  <si>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</si>
  <si>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</si>
  <si>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</si>
  <si>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</si>
  <si>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</si>
  <si>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</si>
  <si>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</si>
  <si>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</si>
  <si>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</si>
  <si>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</si>
  <si>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</si>
  <si>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</si>
  <si>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</si>
  <si>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</si>
  <si>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</si>
  <si>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</si>
  <si>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</si>
  <si>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</si>
  <si>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</si>
  <si>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</si>
  <si>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</si>
  <si>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</si>
  <si>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</si>
  <si>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</si>
  <si>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</si>
  <si>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</si>
  <si>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</si>
  <si>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</si>
  <si>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</si>
  <si>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</si>
  <si>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</si>
  <si>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</si>
  <si>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</si>
  <si>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</si>
  <si>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</si>
  <si>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</si>
  <si>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</si>
  <si>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</si>
  <si>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</si>
  <si>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</si>
  <si>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</si>
  <si>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</si>
  <si>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</si>
  <si>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</si>
  <si>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</si>
  <si>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</si>
  <si>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</si>
  <si>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</si>
  <si>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</si>
  <si>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</si>
  <si>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</si>
  <si>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</si>
  <si>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</si>
  <si>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</si>
  <si>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</si>
  <si>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</si>
  <si>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</si>
  <si>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</si>
  <si>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</si>
  <si>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</si>
  <si>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</si>
  <si>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</si>
  <si>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</si>
  <si>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</si>
  <si>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</si>
  <si>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</si>
  <si>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</si>
  <si>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</si>
  <si>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</si>
  <si>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</si>
  <si>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</si>
  <si>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</si>
  <si>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</si>
  <si>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</si>
  <si>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</si>
  <si>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</si>
  <si>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</si>
  <si>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</si>
  <si>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</si>
  <si>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</si>
  <si>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</si>
  <si>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</si>
  <si>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</si>
  <si>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</si>
  <si>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</si>
  <si>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</si>
  <si>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</si>
  <si>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</si>
  <si>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</si>
  <si>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</si>
  <si>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</si>
  <si>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</si>
  <si>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</si>
  <si>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</si>
  <si>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</si>
  <si>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</si>
  <si>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</si>
  <si>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</si>
  <si>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</si>
  <si>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</si>
  <si>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</si>
  <si>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</si>
  <si>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</si>
  <si>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</si>
  <si>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</si>
  <si>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</si>
  <si>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</si>
  <si>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</si>
  <si>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</si>
  <si>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</si>
  <si>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</si>
  <si>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</si>
  <si>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</si>
  <si>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</si>
  <si>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</si>
  <si>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</si>
  <si>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</si>
  <si>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</si>
  <si>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</si>
  <si>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</si>
  <si>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</si>
  <si>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</si>
  <si>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</si>
  <si>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</si>
  <si>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</si>
  <si>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</si>
  <si>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</si>
  <si>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</si>
  <si>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</si>
  <si>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</si>
  <si>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</si>
  <si>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</si>
  <si>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</si>
  <si>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</si>
  <si>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</si>
  <si>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</si>
  <si>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</si>
  <si>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</si>
  <si>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</si>
  <si>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</si>
  <si>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</si>
  <si>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</si>
  <si>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</si>
  <si>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</si>
  <si>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</si>
  <si>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</si>
  <si>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</si>
  <si>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</si>
  <si>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</si>
  <si>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</si>
  <si>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</si>
  <si>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</si>
  <si>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</si>
  <si>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</si>
  <si>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</si>
  <si>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</si>
  <si>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</si>
  <si>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</si>
  <si>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</si>
  <si>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</si>
  <si>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</si>
  <si>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</si>
  <si>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</si>
  <si>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</si>
  <si>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</si>
  <si>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</si>
  <si>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</si>
  <si>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</si>
  <si>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</si>
  <si>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</si>
  <si>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</si>
  <si>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</si>
  <si>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</si>
  <si>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</si>
  <si>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</si>
  <si>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</si>
  <si>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</si>
  <si>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</si>
  <si>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</si>
  <si>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</si>
  <si>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</si>
  <si>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</si>
  <si>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</si>
  <si>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</si>
  <si>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</si>
  <si>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</si>
  <si>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</si>
  <si>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</si>
  <si>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</si>
  <si>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</si>
  <si>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</si>
  <si>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</si>
  <si>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</si>
  <si>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</si>
  <si>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</si>
  <si>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</si>
  <si>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</si>
  <si>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</si>
  <si>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</si>
  <si>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</si>
  <si>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</si>
  <si>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</si>
  <si>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</si>
  <si>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</si>
  <si>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</si>
  <si>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</si>
  <si>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</si>
  <si>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</si>
  <si>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</si>
  <si>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</si>
  <si>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</si>
  <si>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</si>
  <si>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</si>
  <si>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</si>
  <si>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</si>
  <si>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</si>
  <si>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</si>
  <si>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</si>
  <si>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</si>
  <si>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</si>
  <si>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</si>
  <si>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</si>
  <si>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</si>
  <si>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</si>
  <si>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</si>
  <si>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</si>
  <si>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</si>
  <si>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</si>
  <si>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</si>
  <si>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</si>
  <si>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</si>
  <si>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</si>
  <si>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</si>
  <si>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</si>
  <si>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</si>
  <si>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</si>
  <si>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</si>
  <si>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</si>
  <si>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</si>
  <si>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</si>
  <si>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</si>
  <si>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</si>
  <si>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</si>
  <si>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</si>
  <si>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</si>
  <si>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</si>
  <si>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</si>
  <si>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</si>
  <si>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</si>
  <si>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</si>
  <si>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</si>
  <si>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</si>
  <si>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</si>
  <si>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</si>
  <si>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</si>
  <si>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</si>
  <si>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</si>
  <si>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</si>
  <si>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</si>
  <si>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</si>
  <si>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</si>
  <si>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</si>
  <si>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</si>
  <si>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</si>
  <si>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</si>
  <si>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</si>
  <si>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</si>
  <si>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</si>
  <si>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</si>
  <si>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</si>
  <si>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</si>
  <si>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</si>
  <si>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</si>
  <si>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</si>
  <si>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</si>
  <si>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</si>
  <si>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</si>
  <si>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</si>
  <si>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</si>
  <si>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</si>
  <si>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</si>
  <si>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</si>
  <si>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</si>
  <si>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</si>
  <si>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</si>
  <si>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</si>
  <si>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</si>
  <si>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</si>
  <si>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</si>
  <si>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</si>
  <si>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</si>
  <si>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</si>
  <si>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</si>
  <si>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</si>
  <si>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</si>
  <si>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</si>
  <si>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</si>
  <si>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</si>
  <si>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</si>
  <si>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</si>
  <si>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</si>
  <si>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</si>
  <si>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</si>
  <si>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</si>
  <si>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</si>
  <si>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</si>
  <si>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</si>
  <si>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</si>
  <si>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</si>
  <si>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</si>
  <si>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</si>
  <si>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</si>
  <si>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</si>
  <si>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</si>
  <si>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</si>
  <si>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</si>
  <si>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</si>
  <si>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</si>
  <si>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</si>
  <si>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</si>
  <si>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</si>
  <si>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</si>
  <si>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</si>
  <si>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</si>
  <si>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</si>
  <si>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</si>
  <si>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</si>
  <si>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</si>
  <si>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</si>
  <si>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</si>
  <si>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</si>
  <si>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</si>
  <si>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</si>
  <si>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</si>
  <si>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</si>
  <si>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</si>
  <si>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</si>
  <si>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</si>
  <si>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</si>
  <si>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</si>
  <si>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</si>
  <si>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</si>
  <si>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</si>
  <si>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</si>
  <si>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</si>
  <si>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</si>
  <si>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</si>
  <si>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</si>
  <si>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</si>
  <si>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</si>
  <si>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</si>
  <si>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</si>
  <si>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</si>
  <si>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</si>
  <si>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</si>
  <si>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</si>
  <si>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</si>
  <si>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</si>
  <si>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</si>
  <si>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</si>
  <si>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</si>
  <si>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</si>
  <si>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</si>
  <si>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</si>
  <si>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</si>
  <si>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</si>
  <si>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</si>
  <si>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</si>
  <si>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</si>
  <si>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</si>
  <si>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</si>
  <si>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</si>
  <si>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</si>
  <si>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</si>
  <si>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</si>
  <si>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</si>
  <si>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</si>
  <si>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</si>
  <si>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</si>
  <si>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</si>
  <si>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</si>
  <si>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</si>
  <si>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</si>
  <si>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</si>
  <si>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</si>
  <si>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</si>
  <si>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</si>
  <si>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</si>
  <si>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</si>
  <si>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</si>
  <si>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</si>
  <si>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</si>
  <si>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</si>
  <si>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</si>
  <si>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</si>
  <si>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</si>
  <si>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</si>
  <si>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</si>
  <si>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</si>
  <si>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</si>
  <si>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</si>
  <si>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</si>
  <si>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</si>
  <si>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</si>
  <si>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</si>
  <si>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</si>
  <si>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</si>
  <si>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</si>
  <si>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</si>
  <si>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</si>
  <si>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</si>
  <si>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</si>
  <si>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</si>
  <si>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</si>
  <si>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</si>
  <si>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</si>
  <si>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</si>
  <si>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</si>
  <si>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</si>
  <si>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</si>
  <si>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</si>
  <si>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</si>
  <si>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</si>
  <si>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</si>
  <si>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</si>
  <si>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</si>
  <si>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</si>
  <si>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</si>
  <si>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</si>
  <si>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</si>
  <si>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</si>
  <si>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</si>
  <si>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</si>
  <si>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</si>
  <si>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</si>
  <si>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</si>
  <si>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</si>
  <si>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</si>
  <si>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</si>
  <si>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</si>
  <si>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</si>
  <si>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</si>
  <si>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</si>
  <si>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</si>
  <si>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</si>
  <si>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</si>
  <si>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</si>
  <si>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</si>
  <si>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</si>
  <si>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</si>
  <si>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</si>
  <si>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</si>
  <si>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</si>
  <si>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</si>
  <si>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</si>
  <si>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</si>
  <si>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</si>
  <si>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</si>
  <si>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</si>
  <si>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</si>
  <si>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</si>
  <si>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</si>
  <si>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</si>
  <si>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</si>
  <si>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</si>
  <si>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</si>
  <si>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</si>
  <si>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</si>
  <si>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</si>
  <si>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</si>
  <si>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</si>
  <si>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</si>
  <si>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</si>
  <si>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</si>
  <si>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</si>
  <si>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</si>
  <si>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</si>
  <si>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</si>
  <si>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</si>
  <si>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</si>
  <si>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</si>
  <si>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</si>
  <si>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</si>
  <si>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</si>
  <si>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</si>
  <si>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</si>
  <si>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</si>
  <si>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</si>
  <si>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</si>
  <si>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</si>
  <si>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</si>
  <si>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</si>
  <si>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</si>
  <si>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</si>
  <si>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</si>
  <si>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</si>
  <si>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</si>
  <si>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</si>
  <si>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</si>
  <si>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</si>
  <si>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</si>
  <si>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</si>
  <si>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</si>
  <si>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</si>
  <si>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</si>
  <si>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</si>
  <si>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</si>
  <si>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</si>
  <si>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</si>
  <si>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</si>
  <si>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</si>
  <si>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</si>
  <si>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</si>
  <si>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</si>
  <si>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</si>
  <si>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</si>
  <si>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</si>
  <si>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</si>
  <si>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</si>
  <si>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</si>
  <si>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</si>
  <si>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</si>
  <si>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</si>
  <si>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</si>
  <si>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</si>
  <si>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</si>
  <si>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</si>
  <si>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</si>
  <si>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</si>
  <si>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</si>
  <si>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</si>
  <si>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</si>
  <si>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</si>
  <si>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</si>
  <si>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</si>
  <si>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</si>
  <si>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</si>
  <si>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</si>
  <si>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</si>
  <si>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</si>
  <si>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</si>
  <si>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</si>
  <si>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</si>
  <si>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</si>
  <si>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</si>
  <si>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</si>
  <si>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</si>
  <si>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</si>
  <si>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</si>
  <si>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</si>
  <si>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</si>
  <si>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</si>
  <si>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</si>
  <si>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</si>
  <si>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</si>
  <si>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</si>
  <si>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</si>
  <si>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</si>
  <si>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</si>
  <si>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</si>
  <si>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</si>
  <si>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</si>
  <si>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</si>
  <si>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</si>
  <si>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</si>
  <si>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</si>
  <si>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</si>
  <si>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</si>
  <si>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</si>
  <si>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</si>
  <si>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</si>
  <si>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</si>
  <si>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</si>
  <si>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</si>
  <si>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</si>
  <si>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</si>
  <si>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</si>
  <si>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</si>
  <si>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</si>
  <si>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</si>
  <si>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</si>
  <si>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</si>
  <si>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</si>
  <si>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</si>
  <si>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</si>
  <si>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</si>
  <si>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</si>
  <si>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</si>
  <si>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</si>
  <si>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</si>
  <si>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</si>
  <si>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</si>
  <si>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</si>
  <si>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</si>
  <si>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</si>
  <si>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</si>
  <si>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</si>
  <si>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</si>
  <si>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</si>
  <si>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</si>
  <si>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</si>
  <si>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</si>
  <si>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</si>
  <si>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</si>
  <si>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</si>
  <si>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</si>
  <si>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</si>
  <si>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</si>
  <si>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</si>
  <si>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</si>
  <si>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</si>
  <si>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</si>
  <si>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</si>
  <si>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</si>
  <si>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</si>
  <si>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</si>
  <si>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</si>
  <si>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</si>
  <si>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</si>
  <si>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</si>
  <si>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</si>
  <si>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</si>
  <si>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</si>
  <si>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</si>
  <si>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</si>
  <si>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</si>
  <si>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</si>
  <si>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</si>
  <si>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</si>
  <si>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</si>
  <si>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</si>
  <si>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</si>
  <si>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</si>
  <si>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</si>
  <si>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</si>
  <si>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</si>
  <si>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</si>
  <si>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</si>
  <si>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</si>
  <si>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</si>
  <si>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</si>
  <si>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</si>
  <si>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</si>
  <si>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</si>
  <si>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</si>
  <si>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</si>
  <si>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</si>
  <si>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</si>
  <si>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</si>
  <si>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</si>
  <si>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</si>
  <si>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</si>
  <si>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</si>
  <si>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</si>
  <si>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</si>
  <si>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</si>
  <si>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</si>
  <si>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</si>
  <si>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</si>
  <si>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</si>
  <si>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</si>
  <si>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</si>
  <si>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</si>
  <si>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</si>
  <si>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</si>
  <si>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</si>
  <si>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</si>
  <si>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</si>
  <si>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</si>
  <si>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</si>
  <si>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</si>
  <si>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</si>
  <si>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</si>
  <si>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</si>
  <si>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</si>
  <si>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</si>
  <si>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</si>
  <si>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</si>
  <si>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</si>
  <si>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</si>
  <si>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</si>
  <si>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</si>
  <si>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</si>
  <si>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</si>
  <si>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</si>
  <si>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</si>
  <si>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</si>
  <si>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</si>
  <si>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</si>
  <si>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</si>
  <si>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</si>
  <si>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</si>
  <si>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</si>
  <si>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</si>
  <si>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</si>
  <si>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</si>
  <si>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</si>
  <si>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</si>
  <si>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</si>
  <si>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</si>
  <si>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</si>
  <si>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</si>
  <si>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</si>
  <si>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</si>
  <si>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</si>
  <si>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</si>
  <si>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</si>
  <si>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</si>
  <si>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</si>
  <si>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</si>
  <si>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</si>
  <si>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</si>
  <si>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</si>
  <si>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</si>
  <si>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</si>
  <si>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</si>
  <si>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</si>
  <si>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</si>
  <si>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</si>
  <si>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</si>
  <si>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</si>
  <si>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</si>
  <si>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</si>
  <si>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</si>
  <si>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</si>
  <si>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</si>
  <si>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</si>
  <si>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</si>
  <si>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</si>
  <si>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</si>
  <si>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</si>
  <si>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</si>
  <si>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</si>
  <si>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</si>
  <si>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</si>
  <si>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</si>
  <si>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</si>
  <si>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</si>
  <si>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</si>
  <si>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</si>
  <si>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</si>
  <si>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</si>
  <si>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</si>
  <si>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</si>
  <si>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</si>
  <si>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</si>
  <si>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</si>
  <si>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</si>
  <si>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</si>
  <si>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</si>
  <si>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</si>
  <si>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</si>
  <si>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</si>
  <si>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</si>
  <si>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</si>
  <si>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</si>
  <si>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</si>
  <si>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</si>
  <si>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</si>
  <si>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</si>
  <si>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</si>
  <si>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</si>
  <si>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</si>
  <si>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</si>
  <si>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</si>
  <si>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</si>
  <si>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</si>
  <si>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</si>
  <si>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</si>
  <si>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</si>
  <si>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</si>
  <si>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</si>
  <si>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</si>
  <si>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</si>
  <si>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</si>
  <si>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</si>
  <si>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</si>
  <si>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</si>
  <si>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</si>
  <si>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</si>
  <si>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</si>
  <si>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</si>
  <si>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</si>
  <si>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</si>
  <si>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</si>
  <si>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</si>
  <si>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</si>
  <si>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</si>
  <si>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</si>
  <si>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</si>
  <si>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</si>
  <si>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</si>
  <si>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</si>
  <si>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</si>
  <si>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</si>
  <si>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</si>
  <si>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</si>
  <si>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</si>
  <si>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</si>
  <si>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</si>
  <si>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</si>
  <si>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</si>
  <si>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</si>
  <si>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</si>
  <si>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</si>
  <si>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</si>
  <si>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</si>
  <si>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</si>
  <si>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</si>
  <si>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</si>
  <si>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</si>
  <si>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</si>
  <si>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</si>
  <si>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</si>
  <si>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</si>
  <si>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</si>
  <si>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</si>
  <si>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</si>
  <si>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</si>
  <si>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</si>
  <si>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</si>
  <si>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</si>
  <si>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</si>
  <si>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</si>
  <si>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</si>
  <si>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</si>
  <si>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</si>
  <si>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</si>
  <si>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</si>
  <si>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</si>
  <si>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</si>
  <si>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</si>
  <si>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</si>
  <si>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</si>
  <si>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</si>
  <si>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</si>
  <si>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</si>
  <si>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</si>
  <si>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</si>
  <si>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</si>
  <si>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</si>
  <si>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</si>
  <si>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</si>
  <si>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</si>
  <si>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</si>
  <si>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</si>
  <si>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</si>
  <si>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</si>
  <si>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</si>
  <si>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</si>
  <si>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</si>
  <si>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</si>
  <si>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</si>
  <si>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</si>
  <si>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</si>
  <si>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</si>
  <si>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</si>
  <si>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</si>
  <si>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</si>
  <si>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</si>
  <si>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</si>
  <si>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</si>
  <si>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</si>
  <si>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</si>
  <si>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</si>
  <si>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</si>
  <si>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</si>
  <si>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</si>
  <si>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</si>
  <si>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</si>
  <si>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</si>
  <si>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</si>
  <si>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</si>
  <si>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</si>
  <si>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</si>
  <si>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</si>
  <si>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</si>
  <si>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</si>
  <si>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</si>
  <si>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</si>
  <si>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</si>
  <si>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</si>
  <si>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</si>
  <si>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</si>
  <si>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</si>
  <si>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</si>
  <si>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</si>
  <si>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</si>
  <si>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</si>
  <si>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</si>
  <si>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</si>
  <si>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</si>
  <si>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</si>
  <si>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</si>
  <si>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</si>
  <si>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</si>
  <si>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</si>
  <si>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</si>
  <si>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</si>
  <si>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</si>
  <si>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</si>
  <si>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</si>
  <si>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</si>
  <si>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</si>
  <si>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</si>
  <si>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</si>
  <si>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</si>
  <si>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</si>
  <si>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</si>
  <si>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</si>
  <si>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</si>
  <si>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</si>
  <si>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</si>
  <si>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</si>
  <si>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</si>
  <si>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</si>
  <si>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</si>
  <si>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</si>
  <si>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</si>
  <si>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</si>
  <si>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</si>
  <si>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</si>
  <si>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</si>
  <si>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</si>
  <si>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</si>
  <si>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</si>
  <si>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</si>
  <si>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</si>
  <si>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</si>
  <si>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</si>
  <si>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</si>
  <si>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</si>
  <si>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</si>
  <si>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</si>
  <si>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</si>
  <si>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</si>
  <si>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</si>
  <si>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</si>
  <si>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</si>
  <si>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</si>
  <si>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</si>
  <si>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</si>
  <si>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</si>
  <si>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</si>
  <si>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</si>
  <si>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</si>
  <si>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</si>
  <si>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</si>
  <si>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</si>
  <si>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</si>
  <si>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</si>
  <si>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</si>
  <si>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</si>
  <si>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</si>
  <si>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</si>
  <si>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</si>
  <si>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</si>
  <si>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</si>
  <si>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</si>
  <si>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</si>
  <si>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</si>
  <si>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</si>
  <si>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</si>
  <si>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</si>
  <si>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</si>
  <si>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</si>
  <si>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</si>
  <si>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</si>
  <si>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</si>
  <si>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</si>
  <si>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</si>
  <si>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</si>
  <si>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</si>
  <si>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</si>
  <si>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</si>
  <si>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</si>
  <si>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</si>
  <si>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</si>
  <si>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</si>
  <si>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</si>
  <si>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</si>
  <si>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</si>
  <si>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</si>
  <si>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</si>
  <si>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</si>
  <si>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</si>
  <si>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</si>
  <si>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</si>
  <si>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</si>
  <si>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</si>
  <si>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</si>
  <si>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</si>
  <si>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</si>
  <si>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</si>
  <si>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</si>
  <si>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</si>
  <si>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</si>
  <si>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</si>
  <si>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</si>
  <si>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</si>
  <si>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</si>
  <si>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</si>
  <si>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</si>
  <si>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</si>
  <si>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</si>
  <si>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</si>
  <si>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</si>
  <si>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</si>
  <si>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</si>
  <si>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</si>
  <si>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</si>
  <si>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</si>
  <si>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</si>
  <si>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</si>
  <si>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</si>
  <si>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</si>
  <si>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</si>
  <si>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</si>
  <si>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</si>
  <si>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</si>
  <si>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</si>
  <si>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</si>
  <si>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</si>
  <si>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</si>
  <si>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</si>
  <si>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</si>
  <si>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</si>
  <si>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</si>
  <si>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</si>
  <si>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</si>
  <si>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</si>
  <si>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</si>
  <si>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</si>
  <si>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</si>
  <si>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</si>
  <si>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</si>
  <si>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</si>
  <si>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</si>
  <si>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</si>
  <si>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</si>
  <si>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</si>
  <si>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</si>
  <si>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</si>
  <si>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</si>
  <si>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</si>
  <si>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</si>
  <si>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</si>
  <si>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</si>
  <si>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</si>
  <si>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</si>
  <si>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</si>
  <si>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</si>
  <si>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</si>
  <si>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</si>
  <si>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</si>
  <si>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</si>
  <si>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</si>
  <si>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</si>
  <si>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</si>
  <si>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</si>
  <si>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</si>
  <si>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</si>
  <si>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</si>
  <si>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</si>
  <si>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</si>
  <si>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</si>
  <si>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</si>
  <si>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</si>
  <si>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</si>
  <si>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</si>
  <si>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</si>
  <si>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</si>
  <si>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</si>
  <si>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</si>
  <si>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</si>
  <si>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</si>
  <si>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</si>
  <si>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</si>
  <si>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</si>
  <si>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</si>
  <si>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</si>
  <si>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</si>
  <si>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</si>
  <si>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</si>
  <si>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</si>
  <si>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</si>
  <si>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</si>
  <si>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</si>
  <si>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</si>
  <si>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</si>
  <si>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</si>
  <si>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</si>
  <si>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</si>
  <si>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</si>
  <si>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</si>
  <si>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</si>
  <si>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</si>
  <si>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</si>
  <si>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</si>
  <si>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</si>
  <si>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</si>
  <si>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</si>
  <si>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</si>
  <si>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</si>
  <si>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</si>
  <si>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</si>
  <si>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</si>
  <si>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</si>
  <si>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</si>
  <si>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</si>
  <si>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</si>
  <si>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</si>
  <si>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</si>
  <si>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</si>
  <si>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</si>
  <si>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</si>
  <si>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</si>
  <si>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</si>
  <si>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</si>
  <si>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</si>
  <si>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</si>
  <si>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</si>
  <si>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</si>
  <si>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</si>
  <si>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</si>
  <si>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</si>
  <si>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</si>
  <si>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</si>
  <si>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</si>
  <si>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</si>
  <si>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</si>
  <si>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</si>
  <si>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</si>
  <si>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</si>
  <si>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</si>
  <si>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</si>
  <si>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</si>
  <si>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</si>
  <si>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</si>
  <si>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</si>
  <si>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</si>
  <si>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</si>
  <si>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</si>
  <si>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</si>
  <si>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</si>
  <si>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</si>
  <si>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</si>
  <si>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</si>
  <si>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</si>
  <si>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</si>
  <si>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</si>
  <si>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</si>
  <si>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</si>
  <si>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</si>
  <si>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</si>
  <si>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</si>
  <si>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</si>
  <si>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</si>
  <si>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</si>
  <si>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</si>
  <si>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</si>
  <si>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</si>
  <si>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</si>
  <si>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</si>
  <si>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</si>
  <si>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</si>
  <si>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</si>
  <si>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</si>
  <si>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</si>
  <si>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</si>
  <si>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</si>
  <si>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</si>
  <si>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</si>
  <si>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</si>
  <si>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</si>
  <si>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</si>
  <si>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</si>
  <si>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</si>
  <si>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</si>
  <si>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</si>
  <si>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</si>
  <si>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</si>
  <si>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</si>
  <si>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</si>
  <si>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</si>
  <si>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</si>
  <si>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</si>
  <si>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</si>
  <si>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</si>
  <si>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</si>
  <si>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</si>
  <si>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</si>
  <si>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</si>
  <si>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</si>
  <si>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</si>
  <si>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</si>
  <si>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</si>
  <si>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</si>
  <si>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</si>
  <si>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</si>
  <si>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</si>
  <si>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</si>
  <si>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</si>
  <si>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</si>
  <si>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</si>
  <si>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</si>
  <si>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</si>
  <si>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</si>
  <si>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</si>
  <si>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</si>
  <si>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</si>
  <si>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</si>
  <si>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</si>
  <si>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</si>
  <si>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</si>
  <si>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</si>
  <si>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</si>
  <si>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</si>
  <si>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</si>
  <si>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</si>
  <si>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</si>
  <si>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</si>
  <si>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</si>
  <si>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</si>
  <si>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</si>
  <si>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</si>
  <si>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</si>
  <si>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</si>
  <si>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</si>
  <si>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</si>
  <si>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</si>
  <si>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</si>
  <si>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</si>
  <si>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</si>
  <si>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</si>
  <si>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</si>
  <si>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</si>
  <si>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</si>
  <si>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</si>
  <si>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</si>
  <si>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</si>
  <si>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</si>
  <si>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</si>
  <si>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</si>
  <si>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</si>
  <si>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</si>
  <si>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</si>
  <si>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</si>
  <si>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</si>
  <si>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</si>
  <si>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</si>
  <si>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</si>
  <si>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</si>
  <si>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</si>
  <si>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</si>
  <si>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</si>
  <si>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</si>
  <si>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</si>
  <si>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</si>
  <si>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</si>
  <si>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</si>
  <si>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</si>
  <si>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</si>
  <si>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</si>
  <si>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</si>
  <si>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</si>
  <si>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</si>
  <si>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</si>
  <si>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</si>
  <si>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</si>
  <si>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</si>
  <si>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</si>
  <si>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</si>
  <si>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</si>
  <si>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</si>
  <si>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</si>
  <si>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</si>
  <si>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</si>
  <si>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</si>
  <si>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</si>
  <si>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</si>
  <si>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</si>
  <si>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</si>
  <si>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</si>
  <si>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</si>
  <si>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</si>
  <si>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</si>
  <si>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</si>
  <si>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</si>
  <si>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</si>
  <si>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</si>
  <si>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</si>
  <si>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</si>
  <si>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</si>
  <si>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</si>
  <si>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</si>
  <si>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</si>
  <si>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</si>
  <si>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</si>
  <si>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</si>
  <si>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</si>
  <si>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</si>
  <si>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</si>
  <si>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</si>
  <si>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</si>
  <si>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</si>
  <si>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</si>
  <si>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</si>
  <si>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</si>
  <si>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</si>
  <si>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</si>
  <si>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</si>
  <si>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</si>
  <si>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</si>
  <si>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</si>
  <si>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</si>
  <si>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</si>
  <si>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</si>
  <si>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</si>
  <si>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</si>
  <si>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</si>
  <si>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</si>
  <si>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</si>
  <si>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</si>
  <si>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</si>
  <si>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</si>
  <si>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</si>
  <si>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</si>
  <si>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</si>
  <si>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</si>
  <si>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</si>
  <si>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</si>
  <si>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</si>
  <si>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</si>
  <si>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</si>
  <si>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</si>
  <si>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</si>
  <si>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</si>
  <si>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</si>
  <si>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</si>
  <si>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</si>
  <si>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</si>
  <si>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</si>
  <si>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</si>
  <si>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</si>
  <si>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</si>
  <si>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</si>
  <si>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</si>
  <si>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</si>
  <si>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</si>
  <si>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</si>
  <si>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</si>
  <si>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</si>
  <si>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</si>
  <si>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</si>
  <si>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</si>
  <si>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</si>
  <si>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</si>
  <si>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</si>
  <si>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</si>
  <si>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</si>
  <si>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</si>
  <si>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</si>
  <si>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</si>
  <si>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</si>
  <si>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</si>
  <si>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</si>
  <si>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</si>
  <si>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</si>
  <si>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</si>
  <si>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</si>
  <si>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</si>
  <si>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</si>
  <si>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</si>
  <si>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</si>
  <si>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</si>
  <si>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</si>
  <si>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</si>
  <si>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</si>
  <si>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</si>
  <si>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</si>
  <si>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</si>
  <si>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</si>
  <si>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</si>
  <si>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</si>
  <si>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</si>
  <si>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</si>
  <si>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</si>
  <si>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</si>
  <si>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</si>
  <si>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</si>
  <si>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</si>
  <si>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</si>
  <si>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</si>
  <si>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</si>
  <si>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</si>
  <si>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</si>
  <si>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</si>
  <si>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</si>
  <si>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</si>
  <si>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</si>
  <si>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</si>
  <si>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</si>
  <si>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</si>
  <si>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</si>
  <si>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</si>
  <si>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</si>
  <si>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</si>
  <si>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</si>
  <si>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</si>
  <si>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</si>
  <si>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</si>
  <si>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</si>
  <si>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</si>
  <si>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</si>
  <si>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</si>
  <si>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</si>
  <si>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</si>
  <si>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</si>
  <si>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</si>
  <si>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</si>
  <si>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</si>
  <si>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</si>
  <si>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</si>
  <si>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</si>
  <si>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</si>
  <si>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</si>
  <si>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</si>
  <si>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</si>
  <si>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</si>
  <si>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</si>
  <si>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</si>
  <si>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</si>
  <si>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</si>
  <si>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</si>
  <si>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</si>
  <si>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</si>
  <si>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</si>
  <si>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</si>
  <si>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</si>
  <si>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</si>
  <si>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</si>
  <si>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</si>
  <si>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</si>
  <si>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</si>
  <si>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</si>
  <si>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</si>
  <si>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</si>
  <si>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</si>
  <si>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</si>
  <si>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</si>
  <si>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</si>
  <si>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</si>
  <si>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</si>
  <si>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</si>
  <si>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</si>
  <si>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</si>
  <si>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</si>
  <si>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</si>
  <si>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</si>
  <si>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</si>
  <si>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</si>
  <si>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</si>
  <si>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</si>
  <si>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</si>
  <si>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</si>
  <si>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</si>
  <si>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</si>
  <si>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</si>
  <si>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</si>
  <si>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</si>
  <si>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</si>
  <si>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</si>
  <si>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</si>
  <si>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</si>
  <si>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</si>
  <si>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</si>
  <si>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</si>
  <si>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</si>
  <si>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</si>
  <si>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</si>
  <si>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</si>
  <si>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</si>
  <si>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</si>
  <si>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</si>
  <si>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</si>
  <si>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</si>
  <si>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</si>
  <si>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</si>
  <si>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</si>
  <si>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</si>
  <si>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</si>
  <si>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</si>
  <si>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</si>
  <si>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</si>
  <si>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</si>
  <si>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</si>
  <si>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</si>
  <si>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</si>
  <si>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</si>
  <si>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</si>
  <si>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</si>
  <si>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</si>
  <si>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</si>
  <si>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</si>
  <si>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</si>
  <si>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</si>
  <si>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</si>
  <si>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</si>
  <si>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</si>
  <si>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</si>
  <si>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</si>
  <si>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</si>
  <si>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</si>
  <si>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</si>
  <si>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</si>
  <si>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</si>
  <si>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</si>
  <si>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</si>
  <si>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</si>
  <si>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</si>
  <si>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</si>
  <si>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</si>
  <si>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</si>
  <si>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</si>
  <si>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</si>
  <si>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</si>
  <si>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</si>
  <si>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</si>
  <si>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</si>
  <si>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</si>
  <si>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</si>
  <si>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</si>
  <si>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</si>
  <si>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</si>
  <si>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</si>
  <si>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</si>
  <si>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</si>
  <si>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</si>
  <si>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</si>
  <si>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</si>
  <si>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</si>
  <si>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</si>
  <si>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</si>
  <si>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</si>
  <si>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</si>
  <si>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</si>
  <si>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</si>
  <si>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</si>
  <si>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</si>
  <si>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</si>
  <si>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</si>
  <si>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</si>
  <si>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</si>
  <si>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</si>
  <si>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</si>
  <si>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</si>
  <si>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</si>
  <si>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</si>
  <si>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</si>
  <si>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</si>
  <si>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</si>
  <si>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</si>
  <si>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</si>
  <si>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</si>
  <si>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</si>
  <si>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</si>
  <si>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</si>
  <si>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</si>
  <si>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</si>
  <si>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</si>
  <si>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</si>
  <si>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</si>
  <si>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</si>
  <si>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</si>
  <si>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</si>
  <si>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</si>
  <si>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</si>
  <si>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</si>
  <si>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</si>
  <si>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</si>
  <si>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</si>
  <si>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</si>
  <si>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</si>
  <si>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</si>
  <si>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</si>
  <si>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</si>
  <si>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</si>
  <si>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</si>
  <si>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</si>
  <si>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</si>
  <si>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</si>
  <si>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</si>
  <si>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</si>
  <si>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</si>
  <si>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</si>
  <si>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</si>
  <si>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</si>
  <si>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</si>
  <si>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</si>
  <si>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</si>
  <si>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</si>
  <si>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</si>
  <si>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</si>
  <si>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</si>
  <si>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</si>
  <si>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</si>
  <si>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</si>
  <si>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</si>
  <si>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</si>
  <si>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</si>
  <si>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</si>
  <si>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</si>
  <si>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</si>
  <si>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</si>
  <si>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</si>
  <si>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</si>
  <si>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</si>
  <si>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</si>
  <si>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</si>
  <si>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</si>
  <si>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</si>
  <si>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</si>
  <si>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</si>
  <si>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</si>
  <si>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</si>
  <si>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</si>
  <si>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</si>
  <si>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</si>
  <si>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</si>
  <si>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</si>
  <si>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</si>
  <si>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</si>
  <si>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</si>
  <si>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</si>
  <si>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</si>
  <si>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</si>
  <si>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</si>
  <si>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</si>
  <si>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</si>
  <si>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</si>
  <si>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</si>
  <si>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</si>
  <si>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</si>
  <si>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</si>
  <si>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</si>
  <si>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</si>
  <si>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</si>
  <si>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</si>
  <si>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</si>
  <si>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</si>
  <si>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</si>
  <si>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</si>
  <si>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</si>
  <si>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</si>
  <si>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</si>
  <si>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</si>
  <si>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</si>
  <si>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</si>
  <si>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</si>
  <si>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</si>
  <si>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</si>
  <si>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</si>
  <si>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</si>
  <si>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</si>
  <si>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</si>
  <si>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</si>
  <si>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</si>
  <si>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</si>
  <si>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</si>
  <si>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</si>
  <si>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</si>
  <si>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</si>
  <si>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</si>
  <si>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</si>
  <si>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</si>
  <si>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</si>
  <si>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</si>
  <si>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</si>
  <si>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</si>
  <si>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</si>
  <si>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</si>
  <si>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</si>
  <si>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</si>
  <si>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</si>
  <si>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</si>
  <si>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</si>
  <si>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</si>
  <si>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</si>
  <si>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</si>
  <si>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</si>
  <si>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</si>
  <si>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</si>
  <si>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</si>
  <si>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</si>
  <si>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</si>
  <si>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</si>
  <si>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</si>
  <si>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</si>
  <si>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</si>
  <si>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</si>
  <si>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</si>
  <si>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</si>
  <si>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</si>
  <si>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</si>
  <si>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</si>
  <si>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</si>
  <si>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</si>
  <si>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</si>
  <si>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</si>
  <si>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</si>
  <si>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</si>
  <si>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</si>
  <si>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</si>
  <si>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</si>
  <si>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</si>
  <si>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</si>
  <si>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</si>
  <si>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</si>
  <si>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</si>
  <si>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</si>
  <si>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</si>
  <si>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</si>
  <si>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</si>
  <si>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</si>
  <si>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</si>
  <si>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</si>
  <si>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</si>
  <si>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</si>
  <si>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</si>
  <si>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</si>
  <si>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</si>
  <si>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</si>
  <si>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</si>
  <si>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</si>
  <si>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</si>
  <si>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</si>
  <si>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</si>
  <si>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</si>
  <si>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</si>
  <si>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</si>
  <si>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</si>
  <si>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</si>
  <si>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</si>
  <si>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</si>
  <si>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</si>
  <si>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</si>
  <si>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</si>
  <si>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</si>
  <si>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</si>
  <si>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</si>
  <si>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</si>
  <si>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</si>
  <si>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</si>
  <si>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</si>
  <si>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</si>
  <si>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</si>
  <si>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</si>
  <si>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</si>
  <si>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</si>
  <si>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</si>
  <si>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</si>
  <si>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</si>
  <si>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</si>
  <si>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</si>
  <si>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</si>
  <si>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</si>
  <si>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</si>
  <si>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</si>
  <si>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</si>
  <si>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</si>
  <si>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</si>
  <si>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</si>
  <si>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</si>
  <si>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</si>
  <si>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</si>
  <si>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</si>
  <si>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</si>
  <si>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</si>
  <si>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</si>
  <si>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</si>
  <si>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</si>
  <si>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</si>
  <si>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</si>
  <si>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</si>
  <si>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</si>
  <si>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</si>
  <si>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</si>
  <si>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</si>
  <si>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</si>
  <si>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</si>
  <si>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</si>
  <si>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</si>
  <si>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</si>
  <si>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</si>
  <si>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</si>
  <si>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</si>
  <si>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</si>
  <si>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</si>
  <si>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</si>
  <si>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</si>
  <si>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</si>
  <si>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</si>
  <si>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</si>
  <si>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</si>
  <si>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</si>
  <si>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</si>
  <si>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</si>
  <si>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</si>
  <si>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</si>
  <si>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</si>
  <si>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</si>
  <si>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</si>
  <si>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</si>
  <si>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</si>
  <si>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</si>
  <si>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</si>
  <si>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</si>
  <si>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</si>
  <si>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</si>
  <si>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</si>
  <si>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</si>
  <si>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</si>
  <si>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</si>
  <si>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</si>
  <si>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</si>
  <si>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</si>
  <si>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</si>
  <si>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</si>
  <si>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</si>
  <si>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</si>
  <si>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</si>
  <si>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</si>
  <si>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</si>
  <si>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</si>
  <si>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</si>
  <si>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</si>
  <si>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</si>
  <si>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</si>
  <si>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</si>
  <si>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</si>
  <si>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</si>
  <si>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</si>
  <si>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</si>
  <si>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</si>
  <si>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</si>
  <si>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</si>
  <si>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</si>
  <si>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</si>
  <si>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</si>
  <si>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</si>
  <si>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</si>
  <si>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</si>
  <si>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</si>
  <si>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</si>
  <si>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</si>
  <si>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</si>
  <si>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</si>
  <si>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</si>
  <si>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</si>
  <si>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</si>
  <si>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</si>
  <si>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</si>
  <si>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</si>
  <si>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</si>
  <si>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</si>
  <si>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</si>
  <si>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</si>
  <si>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</si>
  <si>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</si>
  <si>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</si>
  <si>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</si>
  <si>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</si>
  <si>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</si>
  <si>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</si>
  <si>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</si>
  <si>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</si>
  <si>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</si>
  <si>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</si>
  <si>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</si>
  <si>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</si>
  <si>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</si>
  <si>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</si>
  <si>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</si>
  <si>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</si>
  <si>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</si>
  <si>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</si>
  <si>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</si>
  <si>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</si>
  <si>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</si>
  <si>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</si>
  <si>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</si>
  <si>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</si>
  <si>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</si>
  <si>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</si>
  <si>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</si>
  <si>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</si>
  <si>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</si>
  <si>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</si>
  <si>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</si>
  <si>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</si>
  <si>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</si>
  <si>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</si>
  <si>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</si>
  <si>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</si>
  <si>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</si>
  <si>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</si>
  <si>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</si>
  <si>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</si>
  <si>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</si>
  <si>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</si>
  <si>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</si>
  <si>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</si>
  <si>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</si>
  <si>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</si>
  <si>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</si>
  <si>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</si>
  <si>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</si>
  <si>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</si>
  <si>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</si>
  <si>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</si>
  <si>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</si>
  <si>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</si>
  <si>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</si>
  <si>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</si>
  <si>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</si>
  <si>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</si>
  <si>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</si>
  <si>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</si>
  <si>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</si>
  <si>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</si>
  <si>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</si>
  <si>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</si>
  <si>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</si>
  <si>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</si>
  <si>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</si>
  <si>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</si>
  <si>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</si>
  <si>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</si>
  <si>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</si>
  <si>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</si>
  <si>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</si>
  <si>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</si>
  <si>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</si>
  <si>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</si>
  <si>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</si>
  <si>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</si>
  <si>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</si>
  <si>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</si>
  <si>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</si>
  <si>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</si>
  <si>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</si>
  <si>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</si>
  <si>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</si>
  <si>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</si>
  <si>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</si>
  <si>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</si>
  <si>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</si>
  <si>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</si>
  <si>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</si>
  <si>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</si>
  <si>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</si>
  <si>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</si>
  <si>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</si>
  <si>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</si>
  <si>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</si>
  <si>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</si>
  <si>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</si>
  <si>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</si>
  <si>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</si>
  <si>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</si>
  <si>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</si>
  <si>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</si>
  <si>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</si>
  <si>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</si>
  <si>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</si>
  <si>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</si>
  <si>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</si>
  <si>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</si>
  <si>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</si>
  <si>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</si>
  <si>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</si>
  <si>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</si>
  <si>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</si>
  <si>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</si>
  <si>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</si>
  <si>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</si>
  <si>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</si>
  <si>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</si>
  <si>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</si>
  <si>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</si>
  <si>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</si>
  <si>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</si>
  <si>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</si>
  <si>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</si>
  <si>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</si>
  <si>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</si>
  <si>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</si>
  <si>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</si>
  <si>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</si>
  <si>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</si>
  <si>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</si>
  <si>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</si>
  <si>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</si>
  <si>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</si>
  <si>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</si>
  <si>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</si>
  <si>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</si>
  <si>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</si>
  <si>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</si>
  <si>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</si>
  <si>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</si>
  <si>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</si>
  <si>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</si>
  <si>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</si>
  <si>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</si>
  <si>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</si>
  <si>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</si>
  <si>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</si>
  <si>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</si>
  <si>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</si>
  <si>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</si>
  <si>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</si>
  <si>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</si>
  <si>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</si>
  <si>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</si>
  <si>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</si>
  <si>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</si>
  <si>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</si>
  <si>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</si>
  <si>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</si>
  <si>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</si>
  <si>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</si>
  <si>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</si>
  <si>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</si>
  <si>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</si>
  <si>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</si>
  <si>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</si>
  <si>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</si>
  <si>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</si>
  <si>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</si>
  <si>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</si>
  <si>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</si>
  <si>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</si>
  <si>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</si>
  <si>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</si>
  <si>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</si>
  <si>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</si>
  <si>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</si>
  <si>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</si>
  <si>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</si>
  <si>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</si>
  <si>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</si>
  <si>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</si>
  <si>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</si>
  <si>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</si>
  <si>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</si>
  <si>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</si>
  <si>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</si>
  <si>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</si>
  <si>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</si>
  <si>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</si>
  <si>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</si>
  <si>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</si>
  <si>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</si>
  <si>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</si>
  <si>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</si>
  <si>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</si>
  <si>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</si>
  <si>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</si>
  <si>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</si>
  <si>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</si>
  <si>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</si>
  <si>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</si>
  <si>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</si>
  <si>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</si>
  <si>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</si>
  <si>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</si>
  <si>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</si>
  <si>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</si>
  <si>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</si>
  <si>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</si>
  <si>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</si>
  <si>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</si>
  <si>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</si>
  <si>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</si>
  <si>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</si>
  <si>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</si>
  <si>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</si>
  <si>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</si>
  <si>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</si>
  <si>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</si>
  <si>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</si>
  <si>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</si>
  <si>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</si>
  <si>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</si>
  <si>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</si>
  <si>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</si>
  <si>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</si>
  <si>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</si>
  <si>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</si>
  <si>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</si>
  <si>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</si>
  <si>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</si>
  <si>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</si>
  <si>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</si>
  <si>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</si>
  <si>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</si>
  <si>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</si>
  <si>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</si>
  <si>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</si>
  <si>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</si>
  <si>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</si>
  <si>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</si>
  <si>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</si>
  <si>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</si>
  <si>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</si>
  <si>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</si>
  <si>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</si>
  <si>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</si>
  <si>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</si>
  <si>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</si>
  <si>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</si>
  <si>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</si>
  <si>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</si>
  <si>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</si>
  <si>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</si>
  <si>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</si>
  <si>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</si>
  <si>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</si>
  <si>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</si>
  <si>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</si>
  <si>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</si>
  <si>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</si>
  <si>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</si>
  <si>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</si>
  <si>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</si>
  <si>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</si>
  <si>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</si>
  <si>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</si>
  <si>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</si>
  <si>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</si>
  <si>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</si>
  <si>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</si>
  <si>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</si>
  <si>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</si>
  <si>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</si>
  <si>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</si>
  <si>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</si>
  <si>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</si>
  <si>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</si>
  <si>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</si>
  <si>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</si>
  <si>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</si>
  <si>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</si>
  <si>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</si>
  <si>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</si>
  <si>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</si>
  <si>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</si>
  <si>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</si>
  <si>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</si>
  <si>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</si>
  <si>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</si>
  <si>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</si>
  <si>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</si>
  <si>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</si>
  <si>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</si>
  <si>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</si>
  <si>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</si>
  <si>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</si>
  <si>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</si>
  <si>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</si>
  <si>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</si>
  <si>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</si>
  <si>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</si>
  <si>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</si>
  <si>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</si>
  <si>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</si>
  <si>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</si>
  <si>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</si>
  <si>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</si>
  <si>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</si>
  <si>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</si>
  <si>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</si>
  <si>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</si>
  <si>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</si>
  <si>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</si>
  <si>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</si>
  <si>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</si>
  <si>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</si>
  <si>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</si>
  <si>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</si>
  <si>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</si>
  <si>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</si>
  <si>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</si>
  <si>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</si>
  <si>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</si>
  <si>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</si>
  <si>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</si>
  <si>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</si>
  <si>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</si>
  <si>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</si>
  <si>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</si>
  <si>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</si>
  <si>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</si>
  <si>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</si>
  <si>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</si>
  <si>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</si>
  <si>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</si>
  <si>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</si>
  <si>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</si>
  <si>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</si>
  <si>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</si>
  <si>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</si>
  <si>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</si>
  <si>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</si>
  <si>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</si>
  <si>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</si>
  <si>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</si>
  <si>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</si>
  <si>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</si>
  <si>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</si>
  <si>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</si>
  <si>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</si>
  <si>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</si>
  <si>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</si>
  <si>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</si>
  <si>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</si>
  <si>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</si>
  <si>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</si>
  <si>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</si>
  <si>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</si>
  <si>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</si>
  <si>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</si>
  <si>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</si>
  <si>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</si>
  <si>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</si>
  <si>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</si>
  <si>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</si>
  <si>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</si>
  <si>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</si>
  <si>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</si>
  <si>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</si>
  <si>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</si>
  <si>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</si>
  <si>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</si>
  <si>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</si>
  <si>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</si>
  <si>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</si>
  <si>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</si>
  <si>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</si>
  <si>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</si>
  <si>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</si>
  <si>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</si>
  <si>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</si>
  <si>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</si>
  <si>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</si>
  <si>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</si>
  <si>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</si>
  <si>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</si>
  <si>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</si>
  <si>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</si>
  <si>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</si>
  <si>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</si>
  <si>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</si>
  <si>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</si>
  <si>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</si>
  <si>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</si>
  <si>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</si>
  <si>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</si>
  <si>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</si>
  <si>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</si>
  <si>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</si>
  <si>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</si>
  <si>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</si>
  <si>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</si>
  <si>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</si>
  <si>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</si>
  <si>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</si>
  <si>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</si>
  <si>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</si>
  <si>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</si>
  <si>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</si>
  <si>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</si>
  <si>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</si>
  <si>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</si>
  <si>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</si>
  <si>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</si>
  <si>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</si>
  <si>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</si>
  <si>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</si>
  <si>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</si>
  <si>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</si>
  <si>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</si>
  <si>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</si>
  <si>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</si>
  <si>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</si>
  <si>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</si>
  <si>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</si>
  <si>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</si>
  <si>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</si>
  <si>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</si>
  <si>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</si>
  <si>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</si>
  <si>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</si>
  <si>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</si>
  <si>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</si>
  <si>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</si>
  <si>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</si>
  <si>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</si>
  <si>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</si>
  <si>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</si>
  <si>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</si>
  <si>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</si>
  <si>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</si>
  <si>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</si>
  <si>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</si>
  <si>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</si>
  <si>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</si>
  <si>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</si>
  <si>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</si>
  <si>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</si>
  <si>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</si>
  <si>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</si>
  <si>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</si>
  <si>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</si>
  <si>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</si>
  <si>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</si>
  <si>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</si>
  <si>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</si>
  <si>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</si>
  <si>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</si>
  <si>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</si>
  <si>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</si>
  <si>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</si>
  <si>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</si>
  <si>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</si>
  <si>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</si>
  <si>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</si>
  <si>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</si>
  <si>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</si>
  <si>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</si>
  <si>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</si>
  <si>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</si>
  <si>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</si>
  <si>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</si>
  <si>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</si>
  <si>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</si>
  <si>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</si>
  <si>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</si>
  <si>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</si>
  <si>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</si>
  <si>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</si>
  <si>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</si>
  <si>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</si>
  <si>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</si>
  <si>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</si>
  <si>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</si>
  <si>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</si>
  <si>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</si>
  <si>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</si>
  <si>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</si>
  <si>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</si>
  <si>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</si>
  <si>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</si>
  <si>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</si>
  <si>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</si>
  <si>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</si>
  <si>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</si>
  <si>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</si>
  <si>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</si>
  <si>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</si>
  <si>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</si>
  <si>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</si>
  <si>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</si>
  <si>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</si>
  <si>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</si>
  <si>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</si>
  <si>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</si>
  <si>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</si>
  <si>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</si>
  <si>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</si>
  <si>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</si>
  <si>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</si>
  <si>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</si>
  <si>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</si>
  <si>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</si>
  <si>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</si>
  <si>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</si>
  <si>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</si>
  <si>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</si>
  <si>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</si>
  <si>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</si>
  <si>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</si>
  <si>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</si>
  <si>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</si>
  <si>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</si>
  <si>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</si>
  <si>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</si>
  <si>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</si>
  <si>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</si>
  <si>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</si>
  <si>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</si>
  <si>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</si>
  <si>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</si>
  <si>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</si>
  <si>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</si>
  <si>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</si>
  <si>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</si>
  <si>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</si>
  <si>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</si>
  <si>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</si>
  <si>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</si>
  <si>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</si>
  <si>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</si>
  <si>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</si>
  <si>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</si>
  <si>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</si>
  <si>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</si>
  <si>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</si>
  <si>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</si>
  <si>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</si>
  <si>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</si>
  <si>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</si>
  <si>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</si>
  <si>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</si>
  <si>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</si>
  <si>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</si>
  <si>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</si>
  <si>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</si>
  <si>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</si>
  <si>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</si>
  <si>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</si>
  <si>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</si>
  <si>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</si>
  <si>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</si>
  <si>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</si>
  <si>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</si>
  <si>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</si>
  <si>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</si>
  <si>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</si>
  <si>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</si>
  <si>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</si>
  <si>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</si>
  <si>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</si>
  <si>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</si>
  <si>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</si>
  <si>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</si>
  <si>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</si>
  <si>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</si>
  <si>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</si>
  <si>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</si>
  <si>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</si>
  <si>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</si>
  <si>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</si>
  <si>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</si>
  <si>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</si>
  <si>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</si>
  <si>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</si>
  <si>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</si>
  <si>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</si>
  <si>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</si>
  <si>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</si>
  <si>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</si>
  <si>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</si>
  <si>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</si>
  <si>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</si>
  <si>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</si>
  <si>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</si>
  <si>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</si>
  <si>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</si>
  <si>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</si>
  <si>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</si>
  <si>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</si>
  <si>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</si>
  <si>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</si>
  <si>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</si>
  <si>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</si>
  <si>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</si>
  <si>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</si>
  <si>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</si>
  <si>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</si>
  <si>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</si>
  <si>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</si>
  <si>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</si>
  <si>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</si>
  <si>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</si>
  <si>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</si>
  <si>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</si>
  <si>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</si>
  <si>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</si>
  <si>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</si>
  <si>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</si>
  <si>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</si>
  <si>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</si>
  <si>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</si>
  <si>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</si>
  <si>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</si>
  <si>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</si>
  <si>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</si>
  <si>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</si>
  <si>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</si>
  <si>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</si>
  <si>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</si>
  <si>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</si>
  <si>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</si>
  <si>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</si>
  <si>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</si>
  <si>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</si>
  <si>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</si>
  <si>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</si>
  <si>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</si>
  <si>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</si>
  <si>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</si>
  <si>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</si>
  <si>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</si>
  <si>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</si>
  <si>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</si>
  <si>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</si>
  <si>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</si>
  <si>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</si>
  <si>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</si>
  <si>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</si>
  <si>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</si>
  <si>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</si>
  <si>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</si>
  <si>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</si>
  <si>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</si>
  <si>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</si>
  <si>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</si>
  <si>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</si>
  <si>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</si>
  <si>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</si>
  <si>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</si>
  <si>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</si>
  <si>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</si>
  <si>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</si>
  <si>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</si>
  <si>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</si>
  <si>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</si>
  <si>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</si>
  <si>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</si>
  <si>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</si>
  <si>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</si>
  <si>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</si>
  <si>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</si>
  <si>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</si>
  <si>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</si>
  <si>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</si>
  <si>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</si>
  <si>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</si>
  <si>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</si>
  <si>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</si>
  <si>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</si>
  <si>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</si>
  <si>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</si>
  <si>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</si>
  <si>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</si>
  <si>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</si>
  <si>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</si>
  <si>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</si>
  <si>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</si>
  <si>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</si>
  <si>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</si>
  <si>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</si>
  <si>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</si>
  <si>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</si>
  <si>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</si>
  <si>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</si>
  <si>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</si>
  <si>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</si>
  <si>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</si>
  <si>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</si>
  <si>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</si>
  <si>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</si>
  <si>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</si>
  <si>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</si>
  <si>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</si>
  <si>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</si>
  <si>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</si>
  <si>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</si>
  <si>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</si>
  <si>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</si>
  <si>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</si>
  <si>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</si>
  <si>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</si>
  <si>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</si>
  <si>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</si>
  <si>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</si>
  <si>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</si>
  <si>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</si>
  <si>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</si>
  <si>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</si>
  <si>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</si>
  <si>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</si>
  <si>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</si>
  <si>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</si>
  <si>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</si>
  <si>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</si>
  <si>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</si>
  <si>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</si>
  <si>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</si>
  <si>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</si>
  <si>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</si>
  <si>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</si>
  <si>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</si>
  <si>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</si>
  <si>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</si>
  <si>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</si>
  <si>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</si>
  <si>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</si>
  <si>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</si>
  <si>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</si>
  <si>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</si>
  <si>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</si>
  <si>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</si>
  <si>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</si>
  <si>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</si>
  <si>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</si>
  <si>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</si>
  <si>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</si>
  <si>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</si>
  <si>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</si>
  <si>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</si>
  <si>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</si>
  <si>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</si>
  <si>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</si>
  <si>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</si>
  <si>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</si>
  <si>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</si>
  <si>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</si>
  <si>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</si>
  <si>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</si>
  <si>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</si>
  <si>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</si>
  <si>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</si>
  <si>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</si>
  <si>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</si>
  <si>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</si>
  <si>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</si>
  <si>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</si>
  <si>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</si>
  <si>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</si>
  <si>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</si>
  <si>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</si>
  <si>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</si>
  <si>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</si>
  <si>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</si>
  <si>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</si>
  <si>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</si>
  <si>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</si>
  <si>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</si>
  <si>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</si>
  <si>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</si>
  <si>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</si>
  <si>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</si>
  <si>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</si>
  <si>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</si>
  <si>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</si>
  <si>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</si>
  <si>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</si>
  <si>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</si>
  <si>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</si>
  <si>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</si>
  <si>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</si>
  <si>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</si>
  <si>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</si>
  <si>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</si>
  <si>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</si>
  <si>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</si>
  <si>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</si>
  <si>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</si>
  <si>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</si>
  <si>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</si>
  <si>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</si>
  <si>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</si>
  <si>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</si>
  <si>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</si>
  <si>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</si>
  <si>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</si>
  <si>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</si>
  <si>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</si>
  <si>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</si>
  <si>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</si>
  <si>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</si>
  <si>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</si>
  <si>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</si>
  <si>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</si>
  <si>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</si>
  <si>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</si>
  <si>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</si>
  <si>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</si>
  <si>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</si>
  <si>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</si>
  <si>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</si>
  <si>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</si>
  <si>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</si>
  <si>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</si>
  <si>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</si>
  <si>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</si>
  <si>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</si>
  <si>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</si>
  <si>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</si>
  <si>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</si>
  <si>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</si>
  <si>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</si>
  <si>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</si>
  <si>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</si>
  <si>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</si>
  <si>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</si>
  <si>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</si>
  <si>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</si>
  <si>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</si>
  <si>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</si>
  <si>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</si>
  <si>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</si>
  <si>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</si>
  <si>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</si>
  <si>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</si>
  <si>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</si>
  <si>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</si>
  <si>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</si>
  <si>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</si>
  <si>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</si>
  <si>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</si>
  <si>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</si>
  <si>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</si>
  <si>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</si>
  <si>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</si>
  <si>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</si>
  <si>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</si>
  <si>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</si>
  <si>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</si>
  <si>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</si>
  <si>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</si>
  <si>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</si>
  <si>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</si>
  <si>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</si>
  <si>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</si>
  <si>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</si>
  <si>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</si>
  <si>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</si>
  <si>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</si>
  <si>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</si>
  <si>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</si>
  <si>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</si>
  <si>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</si>
  <si>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</si>
  <si>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</si>
  <si>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</si>
  <si>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</si>
  <si>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</si>
  <si>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</si>
  <si>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</si>
  <si>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</si>
  <si>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</si>
  <si>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</si>
  <si>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</si>
  <si>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</si>
  <si>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</si>
  <si>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</si>
  <si>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</si>
  <si>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</si>
  <si>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</si>
  <si>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</si>
  <si>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</si>
  <si>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</si>
  <si>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</si>
  <si>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</si>
  <si>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</si>
  <si>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</si>
  <si>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</si>
  <si>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</si>
  <si>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</si>
  <si>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</si>
  <si>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</si>
  <si>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</si>
  <si>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</si>
  <si>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</si>
  <si>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</si>
  <si>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</si>
  <si>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</si>
  <si>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</si>
  <si>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</si>
  <si>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</si>
  <si>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</si>
  <si>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</si>
  <si>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</si>
  <si>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</si>
  <si>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</si>
  <si>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</si>
  <si>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</si>
  <si>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</si>
  <si>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</si>
  <si>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</si>
  <si>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</si>
  <si>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</si>
  <si>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</si>
  <si>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</si>
  <si>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</si>
  <si>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</si>
  <si>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</si>
  <si>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</si>
  <si>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</si>
  <si>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</si>
  <si>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</si>
  <si>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</si>
  <si>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</si>
  <si>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</si>
  <si>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</si>
  <si>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</si>
  <si>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</si>
  <si>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</si>
  <si>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</si>
  <si>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</si>
  <si>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</si>
  <si>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</si>
  <si>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</si>
  <si>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</si>
  <si>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</si>
  <si>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</si>
  <si>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</si>
  <si>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</si>
  <si>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</si>
  <si>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</si>
  <si>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</si>
  <si>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</si>
  <si>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</si>
  <si>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</si>
  <si>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</si>
  <si>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</si>
  <si>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</si>
  <si>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</si>
  <si>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</si>
  <si>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</si>
  <si>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</si>
  <si>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</si>
  <si>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</si>
  <si>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</si>
  <si>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</si>
  <si>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</si>
  <si>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</si>
  <si>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</si>
  <si>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</si>
  <si>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</si>
  <si>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</si>
  <si>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</si>
  <si>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</si>
  <si>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</si>
  <si>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</si>
  <si>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</si>
  <si>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</si>
  <si>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</si>
  <si>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</si>
  <si>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</si>
  <si>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</si>
  <si>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</si>
  <si>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</si>
  <si>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</si>
  <si>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</si>
  <si>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</si>
  <si>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</si>
  <si>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</si>
  <si>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</si>
  <si>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</si>
  <si>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</si>
  <si>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</si>
  <si>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</si>
  <si>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</si>
  <si>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</si>
  <si>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</si>
  <si>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</si>
  <si>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</si>
  <si>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</si>
  <si>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</si>
  <si>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</si>
  <si>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</si>
  <si>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</si>
  <si>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</si>
  <si>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</si>
  <si>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</si>
  <si>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</si>
  <si>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</si>
  <si>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</si>
  <si>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</si>
  <si>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</si>
  <si>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</si>
  <si>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</si>
  <si>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</si>
  <si>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</si>
  <si>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</si>
  <si>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</si>
  <si>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</si>
  <si>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</si>
  <si>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</si>
  <si>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</si>
  <si>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</si>
  <si>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</si>
  <si>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</si>
  <si>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</si>
  <si>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</si>
  <si>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</si>
  <si>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</si>
  <si>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</si>
  <si>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</si>
  <si>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</si>
  <si>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</si>
  <si>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</si>
  <si>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</si>
  <si>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</si>
  <si>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</si>
  <si>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</si>
  <si>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</si>
  <si>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</si>
  <si>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</si>
  <si>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</si>
  <si>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</si>
  <si>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</si>
  <si>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</si>
  <si>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</si>
  <si>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</si>
  <si>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</si>
  <si>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</si>
  <si>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</si>
  <si>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</si>
  <si>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</si>
  <si>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</si>
  <si>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</si>
  <si>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</si>
  <si>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</si>
  <si>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</si>
  <si>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</si>
  <si>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</si>
  <si>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</si>
  <si>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</si>
  <si>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</si>
  <si>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</si>
  <si>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</si>
  <si>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</si>
  <si>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</si>
  <si>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</si>
  <si>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</si>
  <si>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</si>
  <si>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</si>
  <si>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</si>
  <si>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</si>
  <si>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</si>
  <si>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</si>
  <si>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</si>
  <si>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</si>
  <si>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</si>
  <si>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</si>
  <si>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</si>
  <si>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</si>
  <si>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</si>
  <si>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</si>
  <si>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</si>
  <si>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</si>
  <si>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</si>
  <si>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</si>
  <si>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</si>
  <si>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</si>
  <si>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</si>
  <si>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</si>
  <si>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</si>
  <si>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</si>
  <si>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</si>
  <si>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</si>
  <si>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</si>
  <si>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</si>
  <si>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</si>
  <si>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</si>
  <si>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</si>
  <si>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</si>
  <si>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</si>
  <si>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</si>
  <si>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</si>
  <si>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</si>
  <si>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</si>
  <si>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</si>
  <si>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</si>
  <si>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</si>
  <si>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</si>
  <si>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</si>
  <si>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</si>
  <si>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</si>
  <si>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</si>
  <si>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</si>
  <si>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</si>
  <si>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</si>
  <si>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</si>
  <si>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</si>
  <si>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</si>
  <si>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</si>
  <si>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</si>
  <si>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</si>
  <si>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</si>
  <si>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</si>
  <si>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</si>
  <si>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</si>
  <si>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</si>
  <si>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</si>
  <si>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</si>
  <si>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</si>
  <si>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</si>
  <si>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</si>
  <si>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</si>
  <si>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</si>
  <si>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</si>
  <si>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</si>
  <si>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</si>
  <si>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</si>
  <si>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</si>
  <si>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</si>
  <si>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</si>
  <si>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</si>
  <si>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</si>
  <si>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</si>
  <si>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</si>
  <si>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</si>
  <si>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</si>
  <si>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</si>
  <si>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</si>
  <si>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</si>
  <si>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</si>
  <si>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</si>
  <si>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</si>
  <si>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</si>
  <si>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</si>
  <si>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</si>
  <si>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</si>
  <si>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</si>
  <si>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</si>
  <si>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</si>
  <si>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</si>
  <si>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</si>
  <si>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</si>
  <si>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</si>
  <si>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</si>
  <si>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</si>
  <si>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</si>
  <si>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</si>
  <si>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</si>
  <si>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</si>
  <si>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</si>
  <si>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</si>
  <si>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</si>
  <si>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</si>
  <si>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</si>
  <si>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</si>
  <si>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</si>
  <si>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</si>
  <si>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</si>
  <si>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</si>
  <si>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</si>
  <si>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</si>
  <si>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</si>
  <si>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</si>
  <si>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</si>
  <si>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</si>
  <si>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</si>
  <si>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</si>
  <si>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</si>
  <si>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</si>
  <si>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</si>
  <si>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</si>
  <si>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</si>
  <si>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</si>
  <si>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</si>
  <si>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</si>
  <si>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</si>
  <si>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</si>
  <si>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</si>
  <si>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</si>
  <si>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</si>
  <si>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</si>
  <si>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</si>
  <si>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</si>
  <si>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</si>
  <si>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</si>
  <si>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</si>
  <si>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</si>
  <si>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</si>
  <si>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</si>
  <si>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</si>
  <si>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</si>
  <si>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</si>
  <si>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</si>
  <si>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</si>
  <si>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</si>
  <si>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</si>
  <si>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</si>
  <si>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</si>
  <si>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</si>
  <si>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</si>
  <si>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</si>
  <si>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</si>
  <si>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</si>
  <si>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</si>
  <si>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</si>
  <si>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</si>
  <si>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</si>
  <si>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</si>
  <si>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</si>
  <si>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</si>
  <si>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</si>
  <si>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</si>
  <si>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</si>
  <si>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</si>
  <si>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</si>
  <si>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</si>
  <si>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</si>
  <si>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</si>
  <si>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</si>
  <si>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</si>
  <si>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</si>
  <si>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</si>
  <si>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</si>
  <si>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</si>
  <si>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</si>
  <si>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</si>
  <si>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</si>
  <si>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</si>
  <si>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</si>
  <si>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</si>
  <si>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</si>
  <si>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</si>
  <si>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</si>
  <si>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</si>
  <si>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</si>
  <si>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</si>
  <si>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</si>
  <si>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</si>
  <si>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</si>
  <si>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</si>
  <si>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</si>
  <si>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</si>
  <si>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</si>
  <si>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</si>
  <si>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</si>
  <si>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</si>
  <si>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</si>
  <si>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</si>
  <si>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</si>
  <si>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</si>
  <si>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</si>
  <si>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</si>
  <si>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</si>
  <si>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</si>
  <si>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</si>
  <si>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</si>
  <si>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</si>
  <si>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</si>
  <si>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</si>
  <si>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</si>
  <si>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</si>
  <si>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</si>
  <si>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</si>
  <si>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</si>
  <si>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</si>
  <si>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</si>
  <si>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</si>
  <si>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</si>
  <si>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</si>
  <si>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</si>
  <si>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</si>
  <si>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</si>
  <si>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</si>
  <si>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</si>
  <si>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</si>
  <si>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</si>
  <si>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</si>
  <si>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</si>
  <si>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</si>
  <si>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</si>
  <si>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</si>
  <si>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</si>
  <si>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</si>
  <si>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</si>
  <si>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</si>
  <si>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</si>
  <si>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</si>
  <si>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</si>
  <si>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</si>
  <si>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</si>
  <si>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</si>
  <si>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</si>
  <si>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</si>
  <si>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</si>
  <si>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</si>
  <si>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</si>
  <si>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</si>
  <si>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</si>
  <si>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</si>
  <si>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</si>
  <si>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</si>
  <si>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</si>
  <si>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</si>
  <si>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</si>
  <si>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</si>
  <si>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</si>
  <si>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</si>
  <si>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</si>
  <si>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</si>
  <si>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</si>
  <si>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</si>
  <si>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</si>
  <si>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</si>
  <si>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</si>
  <si>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</si>
  <si>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</si>
  <si>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</si>
  <si>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</si>
  <si>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</si>
  <si>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</si>
  <si>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</si>
  <si>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</si>
  <si>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</si>
  <si>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</si>
  <si>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</si>
  <si>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</si>
  <si>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</si>
  <si>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</si>
  <si>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</si>
  <si>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</si>
  <si>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</si>
  <si>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</si>
  <si>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</si>
  <si>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</si>
  <si>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</si>
  <si>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</si>
  <si>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</si>
  <si>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</si>
  <si>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</si>
  <si>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</si>
  <si>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</si>
  <si>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</si>
  <si>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</si>
  <si>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</si>
  <si>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</si>
  <si>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</si>
  <si>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</si>
  <si>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</si>
  <si>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</si>
  <si>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</si>
  <si>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</si>
  <si>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</si>
  <si>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</si>
  <si>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</si>
  <si>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</si>
  <si>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</si>
  <si>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</si>
  <si>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</si>
  <si>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</si>
  <si>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</si>
  <si>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</si>
  <si>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</si>
  <si>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</si>
  <si>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</si>
  <si>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</si>
  <si>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</si>
  <si>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</si>
  <si>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</si>
  <si>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</si>
  <si>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</si>
  <si>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</si>
  <si>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</si>
  <si>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</si>
  <si>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</si>
  <si>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</si>
  <si>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</si>
  <si>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</si>
  <si>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</si>
  <si>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</si>
  <si>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</si>
  <si>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</si>
  <si>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</si>
  <si>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</si>
  <si>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</si>
  <si>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</si>
  <si>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</si>
  <si>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</si>
  <si>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</si>
  <si>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</si>
  <si>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</si>
  <si>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</si>
  <si>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</si>
  <si>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</si>
  <si>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</si>
  <si>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</si>
  <si>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</si>
  <si>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</si>
  <si>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</si>
  <si>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</si>
  <si>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</si>
  <si>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</si>
  <si>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</si>
  <si>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</si>
  <si>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</si>
  <si>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</si>
  <si>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</si>
  <si>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</si>
  <si>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</si>
  <si>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</si>
  <si>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</si>
  <si>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</si>
  <si>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</si>
  <si>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</si>
  <si>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</si>
  <si>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</si>
  <si>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</si>
  <si>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</si>
  <si>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</si>
  <si>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</si>
  <si>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</si>
  <si>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</si>
  <si>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</si>
  <si>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</si>
  <si>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</si>
  <si>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</si>
  <si>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</si>
  <si>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</si>
  <si>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</si>
  <si>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</si>
  <si>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</si>
  <si>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</si>
  <si>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</si>
  <si>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</si>
  <si>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</si>
  <si>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</si>
  <si>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</si>
  <si>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</si>
  <si>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</si>
  <si>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</si>
  <si>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</si>
  <si>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</si>
  <si>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</si>
  <si>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</si>
  <si>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</si>
  <si>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</si>
  <si>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</si>
  <si>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</si>
  <si>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</si>
  <si>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</si>
  <si>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</si>
  <si>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</si>
  <si>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</si>
  <si>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</si>
  <si>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</si>
  <si>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</si>
  <si>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</si>
  <si>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</si>
  <si>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</si>
  <si>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</si>
  <si>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</si>
  <si>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</si>
  <si>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</si>
  <si>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</si>
  <si>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</si>
  <si>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</si>
  <si>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</si>
  <si>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</si>
  <si>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</si>
  <si>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</si>
  <si>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</si>
  <si>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</si>
  <si>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</si>
  <si>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</si>
  <si>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</si>
  <si>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</si>
  <si>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</si>
  <si>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</si>
  <si>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</si>
  <si>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</si>
  <si>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</si>
  <si>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</si>
  <si>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</si>
  <si>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</si>
  <si>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</si>
  <si>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</si>
  <si>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</si>
  <si>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</si>
  <si>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</si>
  <si>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</si>
  <si>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</si>
  <si>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</si>
  <si>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</si>
  <si>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</si>
  <si>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</si>
  <si>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</si>
  <si>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</si>
  <si>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</si>
  <si>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</si>
  <si>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</si>
  <si>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</si>
  <si>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</si>
  <si>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</si>
  <si>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</si>
  <si>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</si>
  <si>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</si>
  <si>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</si>
  <si>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</si>
  <si>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</si>
  <si>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</si>
  <si>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</si>
  <si>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</si>
  <si>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</si>
  <si>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</si>
  <si>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</si>
  <si>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</si>
  <si>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</si>
  <si>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</si>
  <si>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</si>
  <si>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</si>
  <si>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</si>
  <si>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</si>
  <si>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</si>
  <si>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</si>
  <si>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</si>
  <si>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</si>
  <si>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</si>
  <si>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</si>
  <si>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</si>
  <si>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</si>
  <si>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</si>
  <si>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</si>
  <si>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</si>
  <si>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</si>
  <si>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</si>
  <si>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</si>
  <si>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</si>
  <si>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</si>
  <si>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</si>
  <si>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</si>
  <si>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</si>
  <si>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</si>
  <si>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</si>
  <si>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</si>
  <si>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</si>
  <si>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</si>
  <si>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</si>
  <si>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</si>
  <si>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</si>
  <si>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</si>
  <si>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</si>
  <si>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</si>
  <si>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</si>
  <si>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</si>
  <si>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</si>
  <si>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</si>
  <si>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</si>
  <si>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</si>
  <si>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</si>
  <si>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</si>
  <si>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</si>
  <si>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</si>
  <si>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</si>
  <si>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</si>
  <si>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</si>
  <si>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</si>
  <si>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</si>
  <si>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</si>
  <si>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</si>
  <si>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</si>
  <si>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</si>
  <si>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</si>
  <si>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</si>
  <si>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</si>
  <si>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</si>
  <si>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</si>
  <si>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</si>
  <si>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</si>
  <si>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</si>
  <si>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</si>
  <si>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</si>
  <si>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</si>
  <si>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</si>
  <si>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</si>
  <si>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</si>
  <si>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</si>
  <si>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</si>
  <si>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</si>
  <si>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</si>
  <si>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</si>
  <si>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</si>
  <si>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</si>
  <si>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</si>
  <si>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</si>
  <si>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</si>
  <si>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</si>
  <si>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</si>
  <si>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</si>
  <si>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</si>
  <si>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</si>
  <si>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</si>
  <si>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</si>
  <si>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</si>
  <si>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</si>
  <si>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</si>
  <si>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</si>
  <si>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</si>
  <si>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</si>
  <si>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</si>
  <si>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</si>
  <si>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</si>
  <si>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</si>
  <si>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</si>
  <si>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</si>
  <si>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</si>
  <si>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</si>
  <si>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</si>
  <si>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</si>
  <si>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</si>
  <si>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</si>
  <si>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</si>
  <si>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</si>
  <si>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</si>
  <si>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</si>
  <si>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</si>
  <si>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</si>
  <si>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</si>
  <si>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</si>
  <si>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</si>
  <si>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</si>
  <si>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</si>
  <si>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</si>
  <si>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</si>
  <si>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</si>
  <si>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</si>
  <si>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</si>
  <si>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</si>
  <si>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</si>
  <si>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</si>
  <si>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</si>
  <si>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</si>
  <si>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</si>
  <si>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</si>
  <si>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</si>
  <si>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</si>
  <si>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</si>
  <si>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</si>
  <si>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</si>
  <si>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</si>
  <si>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</si>
  <si>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</si>
  <si>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</si>
  <si>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</si>
  <si>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</si>
  <si>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</si>
  <si>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</si>
  <si>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</si>
  <si>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</si>
  <si>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</si>
  <si>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</si>
  <si>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</si>
  <si>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</si>
  <si>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</si>
  <si>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</si>
  <si>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</si>
  <si>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</si>
  <si>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</si>
  <si>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</si>
  <si>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</si>
  <si>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</si>
  <si>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</si>
  <si>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</si>
  <si>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</si>
  <si>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</si>
  <si>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</si>
  <si>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</si>
  <si>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</si>
  <si>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</si>
  <si>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</si>
  <si>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</si>
  <si>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</si>
  <si>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</si>
  <si>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</si>
  <si>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</si>
  <si>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</si>
  <si>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</si>
  <si>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</si>
  <si>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</si>
  <si>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</si>
  <si>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</si>
  <si>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</si>
  <si>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</si>
  <si>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</si>
  <si>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</si>
  <si>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</si>
  <si>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</si>
  <si>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</si>
  <si>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</si>
  <si>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</si>
  <si>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</si>
  <si>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</si>
  <si>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</si>
  <si>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</si>
  <si>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</si>
  <si>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</si>
  <si>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</si>
  <si>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</si>
  <si>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</si>
  <si>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</si>
  <si>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</si>
  <si>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</si>
  <si>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</si>
  <si>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</si>
  <si>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</si>
  <si>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</si>
  <si>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</si>
  <si>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</si>
  <si>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</si>
  <si>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</si>
  <si>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</si>
  <si>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</si>
  <si>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</si>
  <si>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</si>
  <si>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</si>
  <si>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</si>
  <si>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</si>
  <si>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</si>
  <si>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</si>
  <si>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</si>
  <si>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</si>
  <si>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</si>
  <si>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</si>
  <si>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</si>
  <si>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</si>
  <si>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</si>
  <si>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</si>
  <si>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</si>
  <si>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</si>
  <si>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</si>
  <si>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</si>
  <si>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</si>
  <si>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</si>
  <si>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</si>
  <si>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</si>
  <si>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</si>
  <si>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</si>
  <si>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</si>
  <si>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</si>
  <si>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</si>
  <si>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</si>
  <si>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</si>
  <si>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</si>
  <si>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</si>
  <si>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</si>
  <si>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</si>
  <si>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</si>
  <si>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</si>
  <si>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</si>
  <si>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</si>
  <si>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</si>
  <si>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</si>
  <si>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</si>
  <si>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</si>
  <si>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</si>
  <si>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</si>
  <si>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</si>
  <si>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</si>
  <si>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</si>
  <si>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</si>
  <si>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</si>
  <si>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</si>
  <si>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</si>
  <si>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</si>
  <si>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</si>
  <si>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</si>
  <si>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</si>
  <si>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</si>
  <si>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</si>
  <si>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</si>
  <si>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</si>
  <si>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</si>
  <si>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</si>
  <si>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</si>
  <si>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</si>
  <si>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</si>
  <si>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</si>
  <si>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</si>
  <si>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</si>
  <si>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</si>
  <si>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</si>
  <si>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</si>
  <si>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</si>
  <si>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</si>
  <si>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</si>
  <si>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</si>
  <si>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</si>
  <si>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</si>
  <si>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</si>
  <si>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</si>
  <si>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</si>
  <si>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</si>
  <si>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</si>
  <si>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</si>
  <si>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</si>
  <si>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</si>
  <si>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</si>
  <si>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</si>
  <si>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</si>
  <si>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</si>
  <si>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</si>
  <si>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</si>
  <si>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</si>
  <si>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</si>
  <si>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</si>
  <si>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</si>
  <si>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</si>
  <si>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</si>
  <si>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</si>
  <si>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</si>
  <si>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</si>
  <si>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</si>
  <si>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</si>
  <si>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</si>
  <si>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</si>
  <si>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</si>
  <si>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</si>
  <si>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</si>
  <si>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</si>
  <si>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</si>
  <si>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</si>
  <si>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</si>
  <si>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</si>
  <si>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</si>
  <si>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</si>
  <si>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</si>
  <si>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</si>
  <si>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</si>
  <si>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</si>
  <si>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</si>
  <si>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</si>
  <si>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</si>
  <si>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</si>
  <si>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</si>
  <si>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</si>
  <si>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</si>
  <si>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</si>
  <si>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</si>
  <si>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</si>
  <si>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</si>
  <si>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</si>
  <si>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</si>
  <si>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</si>
  <si>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</si>
  <si>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</si>
  <si>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</si>
  <si>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</si>
  <si>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</si>
  <si>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</si>
  <si>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</si>
  <si>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</si>
  <si>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</si>
  <si>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</si>
  <si>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</si>
  <si>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</si>
  <si>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</si>
  <si>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</si>
  <si>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</si>
  <si>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</si>
  <si>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</si>
  <si>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</si>
  <si>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</si>
  <si>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</si>
  <si>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</si>
  <si>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</si>
  <si>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</si>
  <si>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</si>
  <si>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</si>
  <si>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</si>
  <si>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</si>
  <si>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</si>
  <si>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</si>
  <si>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</si>
  <si>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</si>
  <si>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</si>
  <si>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</si>
  <si>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</si>
  <si>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</si>
  <si>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</si>
  <si>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</si>
  <si>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</si>
  <si>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</si>
  <si>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</si>
  <si>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</si>
  <si>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</si>
  <si>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</si>
  <si>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</si>
  <si>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</si>
  <si>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</si>
  <si>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</si>
  <si>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</si>
  <si>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</si>
  <si>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</si>
  <si>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</si>
  <si>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</si>
  <si>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</si>
  <si>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</si>
  <si>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</si>
  <si>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</si>
  <si>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</si>
  <si>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</si>
  <si>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</si>
  <si>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</si>
  <si>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</si>
  <si>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</si>
  <si>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</si>
  <si>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</si>
  <si>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</si>
  <si>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</si>
  <si>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</si>
  <si>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</si>
  <si>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</si>
  <si>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</si>
  <si>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</si>
  <si>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</si>
  <si>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</si>
  <si>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</si>
  <si>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</si>
  <si>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</si>
  <si>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</si>
  <si>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</si>
  <si>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</si>
  <si>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</si>
  <si>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</si>
  <si>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</si>
  <si>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</si>
  <si>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</si>
  <si>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</si>
  <si>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</si>
  <si>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</si>
  <si>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</si>
  <si>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</si>
  <si>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</si>
  <si>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</si>
  <si>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</si>
  <si>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</si>
  <si>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</si>
  <si>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</si>
  <si>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</si>
  <si>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</si>
  <si>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</si>
  <si>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</si>
  <si>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</si>
  <si>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</si>
  <si>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</si>
  <si>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</si>
  <si>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</si>
  <si>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</si>
  <si>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</si>
  <si>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</si>
  <si>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</si>
  <si>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</si>
  <si>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</si>
  <si>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</si>
  <si>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</si>
  <si>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</si>
  <si>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</si>
  <si>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</si>
  <si>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</si>
  <si>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</si>
  <si>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</si>
  <si>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</si>
  <si>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</si>
  <si>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</si>
  <si>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</si>
  <si>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</si>
  <si>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</si>
  <si>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</si>
  <si>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</si>
  <si>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</si>
  <si>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</si>
  <si>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</si>
  <si>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</si>
  <si>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</si>
  <si>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</si>
  <si>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</si>
  <si>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</si>
  <si>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</si>
  <si>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</si>
  <si>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</si>
  <si>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</si>
  <si>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</si>
  <si>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</si>
  <si>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</si>
  <si>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</si>
  <si>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</si>
  <si>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</si>
  <si>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</si>
  <si>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</si>
  <si>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</si>
  <si>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</si>
  <si>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</si>
  <si>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</si>
  <si>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</si>
  <si>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</si>
  <si>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</si>
  <si>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</si>
  <si>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</si>
  <si>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</si>
  <si>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</si>
  <si>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</si>
  <si>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</si>
  <si>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</si>
  <si>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</si>
  <si>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</si>
  <si>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</si>
  <si>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</si>
  <si>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</si>
  <si>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</si>
  <si>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</si>
  <si>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</si>
  <si>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</si>
  <si>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</si>
  <si>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</si>
  <si>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</si>
  <si>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</si>
  <si>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</si>
  <si>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</si>
  <si>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</si>
  <si>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</si>
  <si>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</si>
  <si>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</si>
  <si>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</si>
  <si>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</si>
  <si>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</si>
  <si>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</si>
  <si>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</si>
  <si>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</si>
  <si>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</si>
  <si>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</si>
  <si>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</si>
  <si>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</si>
  <si>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</si>
  <si>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</si>
  <si>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</si>
  <si>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</si>
  <si>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</si>
  <si>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</si>
  <si>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</si>
  <si>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</si>
  <si>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</si>
  <si>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</si>
  <si>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</si>
  <si>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</si>
  <si>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</si>
  <si>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</si>
  <si>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</si>
  <si>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</si>
  <si>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</si>
  <si>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</si>
  <si>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</si>
  <si>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</si>
  <si>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</si>
  <si>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</si>
  <si>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</si>
  <si>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</si>
  <si>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</si>
  <si>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</si>
  <si>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</si>
  <si>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</si>
  <si>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</si>
  <si>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</si>
  <si>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</si>
  <si>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</si>
  <si>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</si>
  <si>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</si>
  <si>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</si>
  <si>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</si>
  <si>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</si>
  <si>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</si>
  <si>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</si>
  <si>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</si>
  <si>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</si>
  <si>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</si>
  <si>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</si>
  <si>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</si>
  <si>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</si>
  <si>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</si>
  <si>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</si>
  <si>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</si>
  <si>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</si>
  <si>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</si>
  <si>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</si>
  <si>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</si>
  <si>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</si>
  <si>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</si>
  <si>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</si>
  <si>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</si>
  <si>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</si>
  <si>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</si>
  <si>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</si>
  <si>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</si>
  <si>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</si>
  <si>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</si>
  <si>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</si>
  <si>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</si>
  <si>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</si>
  <si>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</si>
  <si>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</si>
  <si>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</si>
  <si>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</si>
  <si>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</si>
  <si>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</si>
  <si>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</si>
  <si>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</si>
  <si>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</si>
  <si>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</si>
  <si>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</si>
  <si>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</si>
  <si>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</si>
  <si>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</si>
  <si>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</si>
  <si>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</si>
  <si>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</si>
  <si>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</si>
  <si>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</si>
  <si>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</si>
  <si>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</si>
  <si>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</si>
  <si>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</si>
  <si>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</si>
  <si>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</si>
  <si>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</si>
  <si>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</si>
  <si>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</si>
  <si>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</si>
  <si>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</si>
  <si>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</si>
  <si>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</si>
  <si>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</si>
  <si>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</si>
  <si>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</si>
  <si>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</si>
  <si>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</si>
  <si>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</si>
  <si>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</si>
  <si>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</si>
  <si>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</si>
  <si>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</si>
  <si>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</si>
  <si>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</si>
  <si>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</si>
  <si>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</si>
  <si>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</si>
  <si>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</si>
  <si>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</si>
  <si>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</si>
  <si>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</si>
  <si>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</si>
  <si>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</si>
  <si>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</si>
  <si>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</si>
  <si>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</si>
  <si>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</si>
  <si>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</si>
  <si>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</si>
  <si>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</si>
  <si>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</si>
  <si>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</si>
  <si>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</si>
  <si>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</si>
  <si>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</si>
  <si>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</si>
  <si>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</si>
  <si>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</si>
  <si>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</si>
  <si>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</si>
  <si>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</si>
  <si>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</si>
  <si>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</si>
  <si>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</si>
  <si>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</si>
  <si>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</si>
  <si>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</si>
  <si>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</si>
  <si>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</si>
  <si>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</si>
  <si>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</si>
  <si>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</si>
  <si>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</si>
  <si>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</si>
  <si>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</si>
  <si>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</si>
  <si>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</si>
  <si>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</si>
  <si>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</si>
  <si>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</si>
  <si>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</si>
  <si>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</si>
  <si>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</si>
  <si>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</si>
  <si>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</si>
  <si>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</si>
  <si>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</si>
  <si>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</si>
  <si>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</si>
  <si>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</si>
  <si>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</si>
  <si>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</si>
  <si>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</si>
  <si>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</si>
  <si>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</si>
  <si>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</si>
  <si>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</si>
  <si>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</si>
  <si>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</si>
  <si>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</si>
  <si>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</si>
  <si>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</si>
  <si>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</si>
  <si>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</si>
  <si>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</si>
  <si>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</si>
  <si>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</si>
  <si>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</si>
  <si>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</si>
  <si>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</si>
  <si>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</si>
  <si>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</si>
  <si>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</si>
  <si>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</si>
  <si>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</si>
  <si>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</si>
  <si>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</si>
  <si>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</si>
  <si>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</si>
  <si>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</si>
  <si>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</si>
  <si>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</si>
  <si>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</si>
  <si>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</si>
  <si>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</si>
  <si>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</si>
  <si>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</si>
  <si>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</si>
  <si>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</si>
  <si>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</si>
  <si>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</si>
  <si>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</si>
  <si>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</si>
  <si>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</si>
  <si>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</si>
  <si>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</si>
  <si>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</si>
  <si>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</si>
  <si>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</si>
  <si>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</si>
  <si>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</si>
  <si>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</si>
  <si>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</si>
  <si>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</si>
  <si>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</si>
  <si>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</si>
  <si>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</si>
  <si>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</si>
  <si>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</si>
  <si>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</si>
  <si>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</si>
  <si>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</si>
  <si>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</si>
  <si>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</si>
  <si>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</si>
  <si>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</si>
  <si>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</si>
  <si>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</si>
  <si>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</si>
  <si>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</si>
  <si>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</si>
  <si>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</si>
  <si>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</si>
  <si>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</si>
  <si>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</si>
  <si>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</si>
  <si>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</si>
  <si>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</si>
  <si>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</si>
  <si>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</si>
  <si>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</si>
  <si>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</si>
  <si>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</si>
  <si>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</si>
  <si>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</si>
  <si>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</si>
  <si>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</si>
  <si>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</si>
  <si>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</si>
  <si>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</si>
  <si>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</si>
  <si>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</si>
  <si>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</si>
  <si>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</si>
  <si>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</si>
  <si>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</si>
  <si>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</si>
  <si>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</si>
  <si>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</si>
  <si>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</si>
  <si>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</si>
  <si>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</si>
  <si>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</si>
  <si>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</si>
  <si>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</si>
  <si>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</si>
  <si>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</si>
  <si>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</si>
  <si>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</si>
  <si>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</si>
  <si>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</si>
  <si>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</si>
  <si>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</si>
  <si>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</si>
  <si>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</si>
  <si>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</si>
  <si>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</si>
  <si>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</si>
  <si>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</si>
  <si>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</si>
  <si>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</si>
  <si>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</si>
  <si>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</si>
  <si>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</si>
  <si>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</si>
  <si>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</si>
  <si>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</si>
  <si>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</si>
  <si>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</si>
  <si>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</si>
  <si>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</si>
  <si>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</si>
  <si>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</si>
  <si>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</si>
  <si>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</si>
  <si>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</si>
  <si>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</si>
  <si>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</si>
  <si>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</si>
  <si>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</si>
  <si>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</si>
  <si>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</si>
  <si>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</si>
  <si>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</si>
  <si>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</si>
  <si>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</si>
  <si>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</si>
  <si>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</si>
  <si>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</si>
  <si>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</si>
  <si>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</si>
  <si>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</si>
  <si>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</si>
  <si>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</si>
  <si>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</si>
  <si>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</si>
  <si>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</si>
  <si>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</si>
  <si>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</si>
  <si>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</si>
  <si>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</si>
  <si>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</si>
  <si>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</si>
  <si>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</si>
  <si>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</si>
  <si>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</si>
  <si>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</si>
  <si>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</si>
  <si>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</si>
  <si>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</si>
  <si>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</si>
  <si>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</si>
  <si>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</si>
  <si>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</si>
  <si>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</si>
  <si>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</si>
  <si>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</si>
  <si>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</si>
  <si>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</si>
  <si>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</si>
  <si>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</si>
  <si>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</si>
  <si>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</si>
  <si>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</si>
  <si>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</si>
  <si>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</si>
  <si>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</si>
  <si>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</si>
  <si>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</si>
  <si>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</si>
  <si>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</si>
  <si>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</si>
  <si>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</si>
  <si>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</si>
  <si>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</si>
  <si>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</si>
  <si>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</si>
  <si>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</si>
  <si>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</si>
  <si>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</si>
  <si>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</si>
  <si>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</si>
  <si>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</si>
  <si>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</si>
  <si>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</si>
  <si>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</si>
  <si>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</si>
  <si>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</si>
  <si>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</si>
  <si>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</si>
  <si>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</si>
  <si>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</si>
  <si>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</si>
  <si>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</si>
  <si>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</si>
  <si>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</si>
  <si>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</si>
  <si>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</si>
  <si>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</si>
  <si>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</si>
  <si>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</si>
  <si>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</si>
  <si>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</si>
  <si>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</si>
  <si>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</si>
  <si>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</si>
  <si>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</si>
  <si>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</si>
  <si>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</si>
  <si>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</si>
  <si>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</si>
  <si>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</si>
  <si>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</si>
  <si>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</si>
  <si>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</si>
  <si>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</si>
  <si>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</si>
  <si>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</si>
  <si>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</si>
  <si>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</si>
  <si>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</si>
  <si>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</si>
  <si>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</si>
  <si>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</si>
  <si>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</si>
  <si>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</si>
  <si>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</si>
  <si>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</si>
  <si>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</si>
  <si>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</si>
  <si>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</si>
  <si>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</si>
  <si>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</si>
  <si>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</si>
  <si>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</si>
  <si>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</si>
  <si>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</si>
  <si>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</si>
  <si>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</si>
  <si>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</si>
  <si>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</si>
  <si>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</si>
  <si>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</si>
  <si>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</si>
  <si>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</si>
  <si>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</si>
  <si>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</si>
  <si>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</si>
  <si>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</si>
  <si>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</si>
  <si>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</si>
  <si>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</si>
  <si>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</si>
  <si>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</si>
  <si>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</si>
  <si>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</si>
  <si>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</si>
  <si>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</si>
  <si>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</si>
  <si>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</si>
  <si>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</si>
  <si>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</si>
  <si>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</si>
  <si>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</si>
  <si>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</si>
  <si>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</si>
  <si>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</si>
  <si>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</si>
  <si>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</si>
  <si>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</si>
  <si>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</si>
  <si>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</si>
  <si>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</si>
  <si>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</si>
  <si>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</si>
  <si>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</si>
  <si>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</si>
  <si>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</si>
  <si>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</si>
  <si>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</si>
  <si>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</si>
  <si>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</si>
  <si>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</si>
  <si>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</si>
  <si>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</si>
  <si>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</si>
  <si>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</si>
  <si>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</si>
  <si>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</si>
  <si>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</si>
  <si>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</si>
  <si>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</si>
  <si>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</si>
  <si>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</si>
  <si>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</si>
  <si>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</si>
  <si>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</si>
  <si>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</si>
  <si>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</si>
  <si>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</si>
  <si>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</si>
  <si>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</si>
  <si>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</si>
  <si>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</si>
  <si>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</si>
  <si>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</si>
  <si>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</si>
  <si>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</si>
  <si>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</si>
  <si>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</si>
  <si>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</si>
  <si>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</si>
  <si>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</si>
  <si>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</si>
  <si>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</si>
  <si>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</si>
  <si>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</si>
  <si>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</si>
  <si>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</si>
  <si>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</si>
  <si>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</si>
  <si>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</si>
  <si>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</si>
  <si>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</si>
  <si>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</si>
  <si>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</si>
  <si>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</si>
  <si>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</si>
  <si>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</si>
  <si>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</si>
  <si>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</si>
  <si>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</si>
  <si>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</si>
  <si>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</si>
  <si>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</si>
  <si>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</si>
  <si>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</si>
  <si>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</si>
  <si>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</si>
  <si>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</si>
  <si>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</si>
  <si>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</si>
  <si>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</si>
  <si>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</si>
  <si>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</si>
  <si>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</si>
  <si>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</si>
  <si>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</si>
  <si>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</si>
  <si>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</si>
  <si>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</si>
  <si>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</si>
  <si>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</si>
  <si>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</si>
  <si>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</si>
  <si>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</si>
  <si>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</si>
  <si>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</si>
  <si>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</si>
  <si>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</si>
  <si>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</si>
  <si>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</si>
  <si>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</si>
  <si>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</si>
  <si>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</si>
  <si>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</si>
  <si>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</si>
  <si>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</si>
  <si>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</si>
  <si>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</si>
  <si>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</si>
  <si>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</si>
  <si>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</si>
  <si>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</si>
  <si>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</si>
  <si>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</si>
  <si>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</si>
  <si>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</si>
  <si>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</si>
  <si>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</si>
  <si>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</si>
  <si>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</si>
  <si>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</si>
  <si>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</si>
  <si>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</si>
  <si>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</si>
  <si>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</si>
  <si>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</si>
  <si>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</si>
  <si>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</si>
  <si>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</si>
  <si>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</si>
  <si>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</si>
  <si>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</si>
  <si>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</si>
  <si>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</si>
  <si>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</si>
  <si>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</si>
  <si>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</si>
  <si>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</si>
  <si>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</si>
  <si>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</si>
  <si>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</si>
  <si>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</si>
  <si>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</si>
  <si>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</si>
  <si>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</si>
  <si>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</si>
  <si>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</si>
  <si>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</si>
  <si>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</si>
  <si>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</si>
  <si>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</si>
  <si>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</si>
  <si>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</si>
  <si>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</si>
  <si>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</si>
  <si>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</si>
  <si>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</si>
  <si>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</si>
  <si>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</si>
  <si>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</si>
  <si>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</si>
  <si>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</si>
  <si>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</si>
  <si>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</si>
  <si>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</si>
  <si>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</si>
  <si>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</si>
  <si>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</si>
  <si>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</si>
  <si>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</si>
  <si>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</si>
  <si>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</si>
  <si>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</si>
  <si>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</si>
  <si>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</si>
  <si>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</si>
  <si>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</si>
  <si>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</si>
  <si>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</si>
  <si>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</si>
  <si>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</si>
  <si>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</si>
  <si>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</si>
  <si>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</si>
  <si>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</si>
  <si>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</si>
  <si>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</si>
  <si>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</si>
  <si>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</si>
  <si>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</si>
  <si>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</si>
  <si>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</si>
  <si>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</si>
  <si>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</si>
  <si>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</si>
  <si>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</si>
  <si>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</si>
  <si>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</si>
  <si>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</si>
  <si>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</si>
  <si>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</si>
  <si>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</si>
  <si>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</si>
  <si>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</si>
  <si>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</si>
  <si>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</si>
  <si>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</si>
  <si>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</si>
  <si>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</si>
  <si>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</si>
  <si>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</si>
  <si>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</si>
  <si>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</si>
  <si>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</si>
  <si>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</si>
  <si>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</si>
  <si>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</si>
  <si>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</si>
  <si>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</si>
  <si>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</si>
  <si>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</si>
  <si>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</si>
  <si>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</si>
  <si>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</si>
  <si>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</si>
  <si>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</si>
  <si>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</si>
  <si>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</si>
  <si>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</si>
  <si>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</si>
  <si>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</si>
  <si>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</si>
  <si>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</si>
  <si>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</si>
  <si>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</si>
  <si>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</si>
  <si>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</si>
  <si>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</si>
  <si>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</si>
  <si>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</si>
  <si>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</si>
  <si>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</si>
  <si>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</si>
  <si>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</si>
  <si>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</si>
  <si>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</si>
  <si>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</si>
  <si>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</si>
  <si>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</si>
  <si>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</si>
  <si>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</si>
  <si>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</si>
  <si>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</si>
  <si>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</si>
  <si>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</si>
  <si>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</si>
  <si>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</si>
  <si>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</si>
  <si>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</si>
  <si>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</si>
  <si>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</si>
  <si>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</si>
  <si>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</si>
  <si>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</si>
  <si>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</si>
  <si>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</si>
  <si>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</si>
  <si>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</si>
  <si>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</si>
  <si>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</si>
  <si>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</si>
  <si>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</si>
  <si>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</si>
  <si>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</si>
  <si>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</si>
  <si>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</si>
  <si>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</si>
  <si>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</si>
  <si>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</si>
  <si>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</si>
  <si>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</si>
  <si>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</si>
  <si>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</si>
  <si>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</si>
  <si>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</si>
  <si>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</si>
  <si>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</si>
  <si>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</si>
  <si>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</si>
  <si>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</si>
  <si>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</si>
  <si>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</si>
  <si>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</si>
  <si>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</si>
  <si>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</si>
  <si>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</si>
  <si>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</si>
  <si>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</si>
  <si>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</si>
  <si>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</si>
  <si>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</si>
  <si>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</si>
  <si>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</si>
  <si>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</si>
  <si>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</si>
  <si>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</si>
  <si>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</si>
  <si>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</si>
  <si>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</si>
  <si>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</si>
  <si>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</si>
  <si>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</si>
  <si>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</si>
  <si>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</si>
  <si>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</si>
  <si>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</si>
  <si>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</si>
  <si>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</si>
  <si>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</si>
  <si>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</si>
  <si>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</si>
  <si>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</si>
  <si>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</si>
  <si>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</si>
  <si>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</si>
  <si>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</si>
  <si>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</si>
  <si>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</si>
  <si>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</si>
  <si>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</si>
  <si>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</si>
  <si>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</si>
  <si>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</si>
  <si>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</si>
  <si>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</si>
  <si>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</si>
  <si>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</si>
  <si>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</si>
  <si>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</si>
  <si>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</si>
  <si>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</si>
  <si>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</si>
  <si>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</si>
  <si>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</si>
  <si>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</si>
  <si>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</si>
  <si>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</si>
  <si>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</si>
  <si>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</si>
  <si>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</si>
  <si>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</si>
  <si>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</si>
  <si>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</si>
  <si>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</si>
  <si>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</si>
  <si>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</si>
  <si>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</si>
  <si>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</si>
  <si>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</si>
  <si>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</si>
  <si>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</si>
  <si>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</si>
  <si>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</si>
  <si>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</si>
  <si>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</si>
  <si>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</si>
  <si>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</si>
  <si>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</si>
  <si>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</si>
  <si>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</si>
  <si>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</si>
  <si>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</si>
  <si>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</si>
  <si>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</si>
  <si>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</si>
  <si>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</si>
  <si>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</si>
  <si>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</si>
  <si>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</si>
  <si>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</si>
  <si>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</si>
  <si>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</si>
  <si>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</si>
  <si>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</si>
  <si>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</si>
  <si>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</si>
  <si>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</si>
  <si>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</si>
  <si>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</si>
  <si>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</si>
  <si>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</si>
  <si>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</si>
  <si>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</si>
  <si>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</si>
  <si>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</si>
  <si>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</si>
  <si>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</si>
  <si>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</si>
  <si>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</si>
  <si>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</si>
  <si>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</si>
  <si>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</si>
  <si>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</si>
  <si>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</si>
  <si>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</si>
  <si>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</si>
  <si>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</si>
  <si>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</si>
  <si>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</si>
  <si>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</si>
  <si>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</si>
  <si>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</si>
  <si>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</si>
  <si>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</si>
  <si>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</si>
  <si>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</si>
  <si>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</si>
  <si>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</si>
  <si>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</si>
  <si>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</si>
  <si>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</si>
  <si>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</si>
  <si>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</si>
  <si>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</si>
  <si>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</si>
  <si>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</si>
  <si>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</si>
  <si>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</si>
  <si>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</si>
  <si>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</si>
  <si>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</si>
  <si>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</si>
  <si>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</si>
  <si>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</si>
  <si>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</si>
  <si>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</si>
  <si>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</si>
  <si>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</si>
  <si>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</si>
  <si>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</si>
  <si>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</si>
  <si>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</si>
  <si>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</si>
  <si>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</si>
  <si>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</si>
  <si>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</si>
  <si>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</si>
  <si>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</si>
  <si>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</si>
  <si>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</si>
  <si>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</si>
  <si>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</si>
  <si>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</si>
  <si>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</si>
  <si>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</si>
  <si>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</si>
  <si>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</si>
  <si>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</si>
  <si>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</si>
  <si>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</si>
  <si>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</si>
  <si>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</si>
  <si>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</si>
  <si>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</si>
  <si>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</si>
  <si>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</si>
  <si>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</si>
  <si>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</si>
  <si>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</si>
  <si>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</si>
  <si>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</si>
  <si>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</si>
  <si>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</si>
  <si>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</si>
  <si>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</si>
  <si>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</si>
  <si>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</si>
  <si>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</si>
  <si>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</si>
  <si>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</si>
  <si>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</si>
  <si>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</si>
  <si>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</si>
  <si>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</si>
  <si>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</si>
  <si>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</si>
  <si>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</si>
  <si>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</si>
  <si>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</si>
  <si>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</si>
  <si>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</si>
  <si>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</si>
  <si>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</si>
  <si>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</si>
  <si>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</si>
  <si>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</si>
  <si>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</si>
  <si>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</si>
  <si>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</si>
  <si>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</si>
  <si>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</si>
  <si>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</si>
  <si>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</si>
  <si>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</si>
  <si>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</si>
  <si>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</si>
  <si>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</si>
  <si>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</si>
  <si>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</si>
  <si>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</si>
  <si>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</si>
  <si>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</si>
  <si>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</si>
  <si>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</si>
  <si>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</si>
  <si>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</si>
  <si>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</si>
  <si>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</si>
  <si>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</si>
  <si>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</si>
  <si>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</si>
  <si>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</si>
  <si>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</si>
  <si>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</si>
  <si>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</si>
  <si>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</si>
  <si>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</si>
  <si>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</si>
  <si>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</si>
  <si>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</si>
  <si>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</si>
  <si>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</si>
  <si>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</si>
  <si>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</si>
  <si>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</si>
  <si>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</si>
  <si>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</si>
  <si>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</si>
  <si>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</si>
  <si>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</si>
  <si>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</si>
  <si>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</si>
  <si>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</si>
  <si>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</si>
  <si>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</si>
  <si>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</si>
  <si>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</si>
  <si>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</si>
  <si>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</si>
  <si>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</si>
  <si>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</si>
  <si>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</si>
  <si>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</si>
  <si>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</si>
  <si>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</si>
  <si>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</si>
  <si>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</si>
  <si>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</si>
  <si>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</si>
  <si>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</si>
  <si>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</si>
  <si>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</si>
  <si>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</si>
  <si>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</si>
  <si>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</si>
  <si>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</si>
  <si>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</si>
  <si>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</si>
  <si>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</si>
  <si>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</si>
  <si>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</si>
  <si>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</si>
  <si>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</si>
  <si>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</si>
  <si>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</si>
  <si>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</si>
  <si>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</si>
  <si>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</si>
  <si>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</si>
  <si>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</si>
  <si>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</si>
  <si>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</si>
  <si>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</si>
  <si>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</si>
  <si>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</si>
  <si>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</si>
  <si>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</si>
  <si>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</si>
  <si>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</si>
  <si>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</si>
  <si>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</si>
  <si>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</si>
  <si>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</si>
  <si>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</si>
  <si>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</si>
  <si>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</si>
  <si>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</si>
  <si>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</si>
  <si>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</si>
  <si>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</si>
  <si>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</si>
  <si>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</si>
  <si>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</si>
  <si>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</si>
  <si>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</si>
  <si>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</si>
  <si>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</si>
  <si>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</si>
  <si>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</si>
  <si>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</si>
  <si>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</si>
  <si>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</si>
  <si>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</si>
  <si>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</si>
  <si>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</si>
  <si>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</si>
  <si>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</si>
  <si>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</si>
  <si>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</si>
  <si>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</si>
  <si>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</si>
  <si>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</si>
  <si>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</si>
  <si>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</si>
  <si>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</si>
  <si>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</si>
  <si>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</si>
  <si>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</si>
  <si>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</si>
  <si>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</si>
  <si>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</si>
  <si>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</si>
  <si>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</si>
  <si>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</si>
  <si>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</si>
  <si>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</si>
  <si>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</si>
  <si>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</si>
  <si>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</si>
  <si>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</si>
  <si>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</si>
  <si>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</si>
  <si>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</si>
  <si>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</si>
  <si>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</si>
  <si>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</si>
  <si>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</si>
  <si>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</si>
  <si>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</si>
  <si>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</si>
  <si>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</si>
  <si>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</si>
  <si>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</si>
  <si>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</si>
  <si>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</si>
  <si>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</si>
  <si>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</si>
  <si>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</si>
  <si>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</si>
  <si>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</si>
  <si>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</si>
  <si>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</si>
  <si>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</si>
  <si>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</si>
  <si>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</si>
  <si>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</si>
  <si>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</si>
  <si>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</si>
  <si>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</si>
  <si>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</si>
  <si>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</si>
  <si>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</si>
  <si>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</si>
  <si>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</si>
  <si>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</si>
  <si>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</si>
  <si>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</si>
  <si>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</si>
  <si>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</si>
  <si>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</si>
  <si>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</si>
  <si>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</si>
  <si>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</si>
  <si>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</si>
  <si>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</si>
  <si>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</si>
  <si>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</si>
  <si>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</si>
  <si>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</si>
  <si>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</si>
  <si>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</si>
  <si>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</si>
  <si>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</si>
  <si>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</si>
  <si>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</si>
  <si>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</si>
  <si>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</si>
  <si>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</si>
  <si>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</si>
  <si>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</si>
  <si>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</si>
  <si>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</si>
  <si>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</si>
  <si>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</si>
  <si>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</si>
  <si>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</si>
  <si>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</si>
  <si>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</si>
  <si>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</si>
  <si>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</si>
  <si>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</si>
  <si>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</si>
  <si>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</si>
  <si>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</si>
  <si>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</si>
  <si>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</si>
  <si>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</si>
  <si>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</si>
  <si>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</si>
  <si>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</si>
  <si>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</si>
  <si>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</si>
  <si>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</si>
  <si>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</si>
  <si>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</si>
  <si>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</si>
  <si>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</si>
  <si>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</si>
  <si>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</si>
  <si>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</si>
  <si>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</si>
  <si>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</si>
  <si>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</si>
  <si>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</si>
  <si>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</si>
  <si>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</si>
  <si>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</si>
  <si>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</si>
  <si>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</si>
  <si>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</si>
  <si>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</si>
  <si>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</si>
  <si>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</si>
  <si>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</si>
  <si>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</si>
  <si>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</si>
  <si>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</si>
  <si>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</si>
  <si>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</si>
  <si>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</si>
  <si>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</si>
  <si>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</si>
  <si>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</si>
  <si>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</si>
  <si>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</si>
  <si>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</si>
  <si>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</si>
  <si>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</si>
  <si>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</si>
  <si>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</si>
  <si>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</si>
  <si>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</si>
  <si>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</si>
  <si>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</si>
  <si>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</si>
  <si>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</si>
  <si>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</si>
  <si>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</si>
  <si>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</si>
  <si>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</si>
  <si>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</si>
  <si>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</si>
  <si>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</si>
  <si>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</si>
  <si>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</si>
  <si>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</si>
  <si>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</si>
  <si>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</si>
  <si>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</si>
  <si>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</si>
  <si>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</si>
  <si>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</si>
  <si>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</si>
  <si>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</si>
  <si>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</si>
  <si>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</si>
  <si>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</si>
  <si>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</si>
  <si>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</si>
  <si>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</si>
  <si>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</si>
  <si>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</si>
  <si>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</si>
  <si>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</si>
  <si>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</si>
  <si>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</si>
  <si>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</si>
  <si>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</si>
  <si>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</si>
  <si>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</si>
  <si>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</si>
  <si>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</si>
  <si>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</si>
  <si>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</si>
  <si>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</si>
  <si>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</si>
  <si>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</si>
  <si>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</si>
  <si>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</si>
  <si>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</si>
  <si>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</si>
  <si>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</si>
  <si>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</si>
  <si>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</si>
  <si>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</si>
  <si>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</si>
  <si>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</si>
  <si>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</si>
  <si>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</si>
  <si>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</si>
  <si>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</si>
  <si>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</si>
  <si>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</si>
  <si>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</si>
  <si>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</si>
  <si>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</si>
  <si>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</si>
  <si>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</si>
  <si>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</si>
  <si>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</si>
  <si>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</si>
  <si>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</si>
  <si>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</si>
  <si>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</si>
  <si>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</si>
  <si>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</si>
  <si>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</si>
  <si>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</si>
  <si>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</si>
  <si>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</si>
  <si>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</si>
  <si>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</si>
  <si>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</si>
  <si>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</si>
  <si>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</si>
  <si>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</si>
  <si>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</si>
  <si>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</si>
  <si>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</si>
  <si>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</si>
  <si>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</si>
  <si>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</si>
  <si>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</si>
  <si>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</si>
  <si>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</si>
  <si>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</si>
  <si>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</si>
  <si>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</si>
  <si>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</si>
  <si>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</si>
  <si>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</si>
  <si>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</si>
  <si>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</si>
  <si>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</si>
  <si>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</si>
  <si>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</si>
  <si>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</si>
  <si>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</si>
  <si>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</si>
  <si>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</si>
  <si>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</si>
  <si>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</si>
  <si>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</si>
  <si>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</si>
  <si>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</si>
  <si>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</si>
  <si>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</si>
  <si>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</si>
  <si>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</si>
  <si>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</si>
  <si>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</si>
  <si>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</si>
  <si>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</si>
  <si>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</si>
  <si>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</si>
  <si>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</si>
  <si>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</si>
  <si>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</si>
  <si>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</si>
  <si>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</si>
  <si>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</si>
  <si>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</si>
  <si>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</si>
  <si>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</si>
  <si>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</si>
  <si>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</si>
  <si>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</si>
  <si>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</si>
  <si>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</si>
  <si>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</si>
  <si>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</si>
  <si>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</si>
  <si>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</si>
  <si>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</si>
  <si>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</si>
  <si>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</si>
  <si>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</si>
  <si>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</si>
  <si>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</si>
  <si>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</si>
  <si>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</si>
  <si>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</si>
  <si>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</si>
  <si>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</si>
  <si>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</si>
  <si>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</si>
  <si>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</si>
  <si>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</si>
  <si>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</si>
  <si>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</si>
  <si>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</si>
  <si>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</si>
  <si>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</si>
  <si>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</si>
  <si>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</si>
  <si>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</si>
  <si>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</si>
  <si>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</si>
  <si>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</si>
  <si>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</si>
  <si>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</si>
  <si>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</si>
  <si>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</si>
  <si>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</si>
  <si>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</si>
  <si>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</si>
  <si>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</si>
  <si>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</si>
  <si>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</si>
  <si>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</si>
  <si>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</si>
  <si>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</si>
  <si>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</si>
  <si>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</si>
  <si>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</si>
  <si>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</si>
  <si>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</si>
  <si>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</si>
  <si>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</si>
  <si>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</si>
  <si>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</si>
  <si>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</si>
  <si>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</si>
  <si>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</si>
  <si>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</si>
  <si>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</si>
  <si>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</si>
  <si>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</si>
  <si>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</si>
  <si>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</si>
  <si>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</si>
  <si>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</si>
  <si>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</si>
  <si>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</si>
  <si>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</si>
  <si>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</si>
  <si>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</si>
  <si>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</si>
  <si>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</si>
  <si>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</si>
  <si>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</si>
  <si>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</si>
  <si>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</si>
  <si>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</si>
  <si>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</si>
  <si>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</si>
  <si>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</si>
  <si>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</si>
  <si>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</si>
  <si>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</si>
  <si>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</si>
  <si>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</si>
  <si>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</si>
  <si>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</si>
  <si>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</si>
  <si>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</si>
  <si>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</si>
  <si>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</si>
  <si>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</si>
  <si>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</si>
  <si>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</si>
  <si>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</si>
  <si>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</si>
  <si>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</si>
  <si>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</si>
  <si>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</si>
  <si>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</si>
  <si>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</si>
  <si>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</si>
  <si>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</si>
  <si>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</si>
  <si>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</si>
  <si>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</si>
  <si>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</si>
  <si>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</si>
  <si>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</si>
  <si>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</si>
  <si>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</si>
  <si>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</si>
  <si>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</si>
  <si>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</si>
  <si>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</si>
  <si>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</si>
  <si>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</si>
  <si>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</si>
  <si>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</si>
  <si>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</si>
  <si>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</si>
  <si>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</si>
  <si>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</si>
  <si>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</si>
  <si>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</si>
  <si>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</si>
  <si>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</si>
  <si>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</si>
  <si>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</si>
  <si>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</si>
  <si>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</si>
  <si>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</si>
  <si>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</si>
  <si>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</si>
  <si>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</si>
  <si>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</si>
  <si>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</si>
  <si>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</si>
  <si>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</si>
  <si>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</si>
  <si>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</si>
  <si>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</si>
  <si>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</si>
  <si>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</si>
  <si>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</si>
  <si>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</si>
  <si>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</si>
  <si>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</si>
  <si>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</si>
  <si>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</si>
  <si>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</si>
  <si>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</si>
  <si>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</si>
  <si>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</si>
  <si>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</si>
  <si>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</si>
  <si>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</si>
  <si>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</si>
  <si>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</si>
  <si>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</si>
  <si>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</si>
  <si>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</si>
  <si>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</si>
  <si>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</si>
  <si>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</si>
  <si>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</si>
  <si>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</si>
  <si>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</si>
  <si>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</si>
  <si>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</si>
  <si>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</si>
  <si>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</si>
  <si>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</si>
  <si>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</si>
  <si>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</si>
  <si>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</si>
  <si>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</si>
  <si>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</si>
  <si>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</si>
  <si>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</si>
  <si>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</si>
  <si>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</si>
  <si>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</si>
  <si>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</si>
  <si>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</si>
  <si>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</si>
  <si>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</si>
  <si>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</si>
  <si>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</si>
  <si>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</si>
  <si>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</si>
  <si>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</si>
  <si>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</si>
  <si>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</si>
  <si>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</si>
  <si>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</si>
  <si>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</si>
  <si>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</si>
  <si>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</si>
  <si>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</si>
  <si>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</si>
  <si>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</si>
  <si>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</si>
  <si>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</si>
  <si>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</si>
  <si>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</si>
  <si>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</si>
  <si>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</si>
  <si>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</si>
  <si>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</si>
  <si>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</si>
  <si>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</si>
  <si>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</si>
  <si>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</si>
  <si>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</si>
  <si>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</si>
  <si>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</si>
  <si>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</si>
  <si>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</si>
  <si>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</si>
  <si>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</si>
  <si>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</si>
  <si>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</si>
  <si>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</si>
  <si>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</si>
  <si>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</si>
  <si>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</si>
  <si>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</si>
  <si>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</si>
  <si>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</si>
  <si>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</si>
  <si>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</si>
  <si>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</si>
  <si>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</si>
  <si>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</si>
  <si>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</si>
  <si>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</si>
  <si>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</si>
  <si>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</si>
  <si>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</si>
  <si>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</si>
  <si>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</si>
  <si>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</si>
  <si>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</si>
  <si>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</si>
  <si>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</si>
  <si>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</si>
  <si>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</si>
  <si>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</si>
  <si>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</si>
  <si>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</si>
  <si>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</si>
  <si>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</si>
  <si>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</si>
  <si>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</si>
  <si>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</si>
  <si>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</si>
  <si>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</si>
  <si>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</si>
  <si>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</si>
  <si>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</si>
  <si>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</si>
  <si>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</si>
  <si>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</si>
  <si>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</si>
  <si>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</si>
  <si>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</si>
  <si>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</si>
  <si>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</si>
  <si>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</si>
  <si>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</si>
  <si>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</si>
  <si>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</si>
  <si>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</si>
  <si>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</si>
  <si>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</si>
  <si>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</si>
  <si>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</si>
  <si>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</si>
  <si>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</si>
  <si>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</si>
  <si>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</si>
  <si>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</si>
  <si>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</si>
  <si>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</si>
  <si>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</si>
  <si>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</si>
  <si>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</si>
  <si>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</si>
  <si>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</si>
  <si>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</si>
  <si>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</si>
  <si>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</si>
  <si>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</si>
  <si>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</si>
  <si>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</si>
  <si>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</si>
  <si>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</si>
  <si>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</si>
  <si>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</si>
  <si>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</si>
  <si>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</si>
  <si>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</si>
  <si>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</si>
  <si>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</si>
  <si>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</si>
  <si>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</si>
  <si>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</si>
  <si>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</si>
  <si>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</si>
  <si>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</si>
  <si>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</si>
  <si>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</si>
  <si>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</si>
  <si>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</si>
  <si>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</si>
  <si>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</si>
  <si>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</si>
  <si>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</si>
  <si>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</si>
  <si>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</si>
  <si>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</si>
  <si>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</si>
  <si>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</si>
  <si>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</si>
  <si>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</si>
  <si>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</si>
  <si>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</si>
  <si>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</si>
  <si>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</si>
  <si>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</si>
  <si>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</si>
  <si>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</si>
  <si>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</si>
  <si>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</si>
  <si>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</si>
  <si>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</si>
  <si>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</si>
  <si>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</si>
  <si>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</si>
  <si>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</si>
  <si>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</si>
  <si>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</si>
  <si>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</si>
  <si>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</si>
  <si>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</si>
  <si>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</si>
  <si>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</si>
  <si>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</si>
  <si>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</si>
  <si>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</si>
  <si>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</si>
  <si>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</si>
  <si>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</si>
  <si>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</si>
  <si>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</si>
  <si>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</si>
  <si>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</si>
  <si>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</si>
  <si>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</si>
  <si>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</si>
  <si>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</si>
  <si>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</si>
  <si>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</si>
  <si>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</si>
  <si>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</si>
  <si>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</si>
  <si>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</si>
  <si>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</si>
  <si>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</si>
  <si>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</si>
  <si>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</si>
  <si>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</si>
  <si>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</si>
  <si>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</si>
  <si>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</si>
  <si>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</si>
  <si>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</si>
  <si>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</si>
  <si>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</si>
  <si>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</si>
  <si>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</si>
  <si>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</si>
  <si>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</si>
  <si>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</si>
  <si>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</si>
  <si>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</si>
  <si>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</si>
  <si>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</si>
  <si>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</si>
  <si>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</si>
  <si>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</si>
  <si>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</si>
  <si>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</si>
  <si>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</si>
  <si>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</si>
  <si>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</si>
  <si>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</si>
  <si>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</si>
  <si>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</si>
  <si>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</si>
  <si>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</si>
  <si>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</si>
  <si>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</si>
  <si>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</si>
  <si>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</si>
  <si>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</si>
  <si>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</si>
  <si>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</si>
  <si>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</si>
  <si>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</si>
  <si>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</si>
  <si>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</si>
  <si>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</si>
  <si>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</si>
  <si>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</si>
  <si>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</si>
  <si>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</si>
  <si>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</si>
  <si>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</si>
  <si>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</si>
  <si>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</si>
  <si>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</si>
  <si>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</si>
  <si>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</si>
  <si>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</si>
  <si>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</si>
  <si>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</si>
  <si>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</si>
  <si>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</si>
  <si>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</si>
  <si>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</si>
  <si>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</si>
  <si>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</si>
  <si>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</si>
  <si>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</si>
  <si>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</si>
  <si>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</si>
  <si>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</si>
  <si>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</si>
  <si>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</si>
  <si>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</si>
  <si>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</si>
  <si>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</si>
  <si>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</si>
  <si>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</si>
  <si>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</si>
  <si>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</si>
  <si>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</si>
  <si>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</si>
  <si>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</si>
  <si>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</si>
  <si>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</si>
  <si>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</si>
  <si>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</si>
  <si>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</si>
  <si>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</si>
  <si>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</si>
  <si>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</si>
  <si>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</si>
  <si>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</si>
  <si>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</si>
  <si>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</si>
  <si>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</si>
  <si>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</si>
  <si>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</si>
  <si>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</si>
  <si>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</si>
  <si>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</si>
  <si>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</si>
  <si>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</si>
  <si>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</si>
  <si>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</si>
  <si>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</si>
  <si>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</si>
  <si>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</si>
  <si>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</si>
  <si>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</si>
  <si>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</si>
  <si>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</si>
  <si>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</si>
  <si>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</si>
  <si>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</si>
  <si>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</si>
  <si>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</si>
  <si>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</si>
  <si>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</si>
  <si>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</si>
  <si>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</si>
  <si>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</si>
  <si>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</si>
  <si>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</si>
  <si>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</si>
  <si>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</si>
  <si>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</si>
  <si>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</si>
  <si>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</si>
  <si>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</si>
  <si>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</si>
  <si>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</si>
  <si>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</si>
  <si>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</si>
  <si>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</si>
  <si>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</si>
  <si>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</si>
  <si>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</si>
  <si>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</si>
  <si>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</si>
  <si>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</si>
  <si>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</si>
  <si>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</si>
  <si>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</si>
  <si>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</si>
  <si>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</si>
  <si>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</si>
  <si>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</si>
  <si>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</si>
  <si>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</si>
  <si>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</si>
  <si>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</si>
  <si>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</si>
  <si>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</si>
  <si>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</si>
  <si>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</si>
  <si>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</si>
  <si>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</si>
  <si>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</si>
  <si>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</si>
  <si>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</si>
  <si>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</si>
  <si>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</si>
  <si>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</si>
  <si>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</si>
  <si>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</si>
  <si>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</si>
  <si>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</si>
  <si>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</si>
  <si>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</si>
  <si>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</si>
  <si>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</si>
  <si>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</si>
  <si>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</si>
  <si>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</si>
  <si>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</si>
  <si>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</si>
  <si>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</si>
  <si>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</si>
  <si>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</si>
  <si>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</si>
  <si>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</si>
  <si>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</si>
  <si>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</si>
  <si>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</si>
  <si>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</si>
  <si>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</si>
  <si>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</si>
  <si>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</si>
  <si>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</si>
  <si>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</si>
  <si>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</si>
  <si>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</si>
  <si>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</si>
  <si>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</si>
  <si>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</si>
  <si>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</si>
  <si>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</si>
  <si>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</si>
  <si>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</si>
  <si>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</si>
  <si>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</si>
  <si>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</si>
  <si>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</si>
  <si>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</si>
  <si>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</si>
  <si>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</si>
  <si>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</si>
  <si>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</si>
  <si>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</si>
  <si>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</si>
  <si>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</si>
  <si>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</si>
  <si>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</si>
  <si>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</si>
  <si>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</si>
  <si>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</si>
  <si>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</si>
  <si>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</si>
  <si>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</si>
  <si>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</si>
  <si>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</si>
  <si>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</si>
  <si>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</si>
  <si>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</si>
  <si>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</si>
  <si>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</si>
  <si>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</si>
  <si>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</si>
  <si>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</si>
  <si>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</si>
  <si>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</si>
  <si>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</si>
  <si>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</si>
  <si>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</si>
  <si>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</si>
  <si>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</si>
  <si>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</si>
  <si>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</si>
  <si>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</si>
  <si>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</si>
  <si>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</si>
  <si>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</si>
  <si>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</si>
  <si>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</si>
  <si>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</si>
  <si>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</si>
  <si>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</si>
  <si>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</si>
  <si>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</si>
  <si>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</si>
  <si>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</si>
  <si>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</si>
  <si>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</si>
  <si>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</si>
  <si>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</si>
  <si>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</si>
  <si>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</si>
  <si>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</si>
  <si>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</si>
  <si>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</si>
  <si>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</si>
  <si>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</si>
  <si>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</si>
  <si>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</si>
  <si>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</si>
  <si>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</si>
  <si>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</si>
  <si>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</si>
  <si>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</si>
  <si>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</si>
  <si>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</si>
  <si>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</si>
  <si>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</si>
  <si>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</si>
  <si>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</si>
  <si>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</si>
  <si>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</si>
  <si>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</si>
  <si>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</si>
  <si>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</si>
  <si>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</si>
  <si>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</si>
  <si>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</si>
  <si>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</si>
  <si>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</si>
  <si>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</si>
  <si>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</si>
  <si>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</si>
  <si>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</si>
  <si>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</si>
  <si>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</si>
  <si>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</si>
  <si>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</si>
  <si>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</si>
  <si>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</si>
  <si>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</si>
  <si>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</si>
  <si>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</si>
  <si>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</si>
  <si>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</si>
  <si>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</si>
  <si>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</si>
  <si>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</si>
  <si>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</si>
  <si>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</si>
  <si>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</si>
  <si>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</si>
  <si>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</si>
  <si>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</si>
  <si>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</si>
  <si>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</si>
  <si>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</si>
  <si>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</si>
  <si>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</si>
  <si>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</si>
  <si>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</si>
  <si>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</si>
  <si>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</si>
  <si>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</si>
  <si>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</si>
  <si>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</si>
  <si>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</si>
  <si>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</si>
  <si>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</si>
  <si>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</si>
  <si>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</si>
  <si>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</si>
  <si>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</si>
  <si>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</si>
  <si>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</si>
  <si>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</si>
  <si>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</si>
  <si>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</si>
  <si>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</si>
  <si>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</si>
  <si>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</si>
  <si>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</si>
  <si>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</si>
  <si>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</si>
  <si>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</si>
  <si>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</si>
  <si>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</si>
  <si>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</si>
  <si>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</si>
  <si>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</si>
  <si>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</si>
  <si>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</si>
  <si>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</si>
  <si>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</si>
  <si>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</si>
  <si>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</si>
  <si>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</si>
  <si>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</si>
  <si>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</si>
  <si>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</si>
  <si>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</si>
  <si>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</si>
  <si>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</si>
  <si>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</si>
  <si>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</si>
  <si>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</si>
  <si>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</si>
  <si>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</si>
  <si>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</si>
  <si>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</si>
  <si>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</si>
  <si>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</si>
  <si>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</si>
  <si>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</si>
  <si>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</si>
  <si>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</si>
  <si>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</si>
  <si>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</si>
  <si>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</si>
  <si>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</si>
  <si>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</si>
  <si>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</si>
  <si>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</si>
  <si>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</si>
  <si>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</si>
  <si>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</si>
  <si>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</si>
  <si>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</si>
  <si>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</si>
  <si>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</si>
  <si>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</si>
  <si>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</si>
  <si>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</si>
  <si>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</si>
  <si>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</si>
  <si>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</si>
  <si>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</si>
  <si>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</si>
  <si>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</si>
  <si>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</si>
  <si>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</si>
  <si>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</si>
  <si>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</si>
  <si>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</si>
  <si>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</si>
  <si>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</si>
  <si>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</si>
  <si>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</si>
  <si>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</si>
  <si>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</si>
  <si>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</si>
  <si>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</si>
  <si>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</si>
  <si>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</si>
  <si>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</si>
  <si>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</si>
  <si>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</si>
  <si>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</si>
  <si>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</si>
  <si>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</si>
  <si>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</si>
  <si>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</si>
  <si>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</si>
  <si>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</si>
  <si>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</si>
  <si>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</si>
  <si>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</si>
  <si>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</si>
  <si>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</si>
  <si>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</si>
  <si>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</si>
  <si>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</si>
  <si>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</si>
  <si>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</si>
  <si>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</si>
  <si>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</si>
  <si>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</si>
  <si>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</si>
  <si>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</si>
  <si>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</si>
  <si>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</si>
  <si>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</si>
  <si>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</si>
  <si>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</si>
  <si>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</si>
  <si>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</si>
  <si>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</si>
  <si>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</si>
  <si>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</si>
  <si>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</si>
  <si>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</si>
  <si>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</si>
  <si>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</si>
  <si>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</si>
  <si>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</si>
  <si>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</si>
  <si>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</si>
  <si>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</si>
  <si>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</si>
  <si>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</si>
  <si>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</si>
  <si>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</si>
  <si>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</si>
  <si>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</si>
  <si>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</si>
  <si>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</si>
  <si>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</si>
  <si>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</si>
  <si>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</si>
  <si>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</si>
  <si>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</si>
  <si>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</si>
  <si>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</si>
  <si>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</si>
  <si>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</si>
  <si>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</si>
  <si>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</si>
  <si>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</si>
  <si>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</si>
  <si>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</si>
  <si>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</si>
  <si>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</si>
  <si>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</si>
  <si>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</si>
  <si>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</si>
  <si>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</si>
  <si>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</si>
  <si>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</si>
  <si>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</si>
  <si>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</si>
  <si>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</si>
  <si>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</si>
  <si>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</si>
  <si>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</si>
  <si>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</si>
  <si>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</si>
  <si>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</si>
  <si>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</si>
  <si>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</si>
  <si>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</si>
  <si>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</si>
  <si>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</si>
  <si>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</si>
  <si>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</si>
  <si>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</si>
  <si>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</si>
  <si>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</si>
  <si>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</si>
  <si>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</si>
  <si>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</si>
  <si>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</si>
  <si>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</si>
  <si>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</si>
  <si>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</si>
  <si>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</si>
  <si>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</si>
  <si>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</si>
  <si>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</si>
  <si>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</si>
  <si>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</si>
  <si>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</si>
  <si>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</si>
  <si>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</si>
  <si>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</si>
  <si>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</si>
  <si>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</si>
  <si>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</si>
  <si>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</si>
  <si>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</si>
  <si>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</si>
  <si>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</si>
  <si>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</si>
  <si>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</si>
  <si>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</si>
  <si>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</si>
  <si>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</si>
  <si>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</si>
  <si>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</si>
  <si>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</si>
  <si>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</si>
  <si>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</si>
  <si>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</si>
  <si>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</si>
  <si>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</si>
  <si>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</si>
  <si>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</si>
  <si>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</si>
  <si>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</si>
  <si>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</si>
  <si>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</si>
  <si>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</si>
  <si>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</si>
  <si>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</si>
  <si>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</si>
  <si>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</si>
  <si>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</si>
  <si>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</si>
  <si>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</si>
  <si>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</si>
  <si>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</si>
  <si>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</si>
  <si>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</si>
  <si>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</si>
  <si>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</si>
  <si>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</si>
  <si>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</si>
  <si>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</si>
  <si>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</si>
  <si>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</si>
  <si>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</si>
  <si>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</si>
  <si>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</si>
  <si>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</si>
  <si>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</si>
  <si>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</si>
  <si>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</si>
  <si>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</si>
  <si>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</si>
  <si>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</si>
  <si>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</si>
  <si>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</si>
  <si>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</si>
  <si>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</si>
  <si>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</si>
  <si>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</si>
  <si>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</si>
  <si>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</si>
  <si>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</si>
  <si>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</si>
  <si>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</si>
  <si>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</si>
  <si>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</si>
  <si>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</si>
  <si>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</si>
  <si>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</si>
  <si>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</si>
  <si>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</si>
  <si>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</si>
  <si>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</si>
  <si>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</si>
  <si>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</si>
  <si>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</si>
  <si>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</si>
  <si>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</si>
  <si>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</si>
  <si>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</si>
  <si>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</si>
  <si>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</si>
  <si>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</si>
  <si>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</si>
  <si>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</si>
  <si>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</si>
  <si>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</si>
  <si>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</si>
  <si>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</si>
  <si>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</si>
  <si>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</si>
  <si>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</si>
  <si>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</si>
  <si>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</si>
  <si>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</si>
  <si>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</si>
  <si>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</si>
  <si>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</si>
  <si>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</si>
  <si>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</si>
  <si>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</si>
  <si>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</si>
  <si>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</si>
  <si>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</si>
  <si>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</si>
  <si>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</si>
  <si>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</si>
  <si>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</si>
  <si>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</si>
  <si>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</si>
  <si>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</si>
  <si>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</si>
  <si>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</si>
  <si>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</si>
  <si>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</si>
  <si>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</si>
  <si>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</si>
  <si>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</si>
  <si>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</si>
  <si>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</si>
  <si>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</si>
  <si>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</si>
  <si>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</si>
  <si>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</si>
  <si>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</si>
  <si>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</si>
  <si>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</si>
  <si>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</si>
  <si>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</si>
  <si>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</si>
  <si>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</si>
  <si>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</si>
  <si>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</si>
  <si>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</si>
  <si>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</si>
  <si>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</si>
  <si>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</si>
  <si>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</si>
  <si>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</si>
  <si>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</si>
  <si>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</si>
  <si>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</si>
  <si>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</si>
  <si>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</si>
  <si>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</si>
  <si>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</si>
  <si>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</si>
  <si>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</si>
  <si>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</si>
  <si>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</si>
  <si>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</si>
  <si>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</si>
  <si>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</si>
  <si>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</si>
  <si>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</si>
  <si>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</si>
  <si>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</si>
  <si>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</si>
  <si>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</si>
  <si>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</si>
  <si>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</si>
  <si>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</si>
  <si>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</si>
  <si>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</si>
  <si>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</si>
  <si>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</si>
  <si>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</si>
  <si>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</si>
  <si>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</si>
  <si>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</si>
  <si>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</si>
  <si>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</si>
  <si>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</si>
  <si>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</si>
  <si>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</si>
  <si>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</si>
  <si>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</si>
  <si>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</si>
  <si>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</si>
  <si>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</si>
  <si>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</si>
  <si>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</si>
  <si>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</si>
  <si>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</si>
  <si>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</si>
  <si>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</si>
  <si>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</si>
  <si>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</si>
  <si>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</si>
  <si>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</si>
  <si>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</si>
  <si>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</si>
  <si>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</si>
  <si>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</si>
  <si>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</si>
  <si>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</si>
  <si>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</si>
  <si>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</si>
  <si>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</si>
  <si>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</si>
  <si>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</si>
  <si>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</si>
  <si>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</si>
  <si>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</si>
  <si>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</si>
  <si>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</si>
  <si>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</si>
  <si>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</si>
  <si>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</si>
  <si>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</si>
  <si>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</si>
  <si>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</si>
  <si>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</si>
  <si>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</si>
  <si>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</si>
  <si>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</si>
  <si>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</si>
  <si>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</si>
  <si>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</si>
  <si>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</si>
  <si>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</si>
  <si>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</si>
  <si>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</si>
  <si>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</si>
  <si>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</si>
  <si>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</si>
  <si>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</si>
  <si>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</si>
  <si>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</si>
  <si>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</si>
  <si>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</si>
  <si>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</si>
  <si>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</si>
  <si>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</si>
  <si>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</si>
  <si>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</si>
  <si>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</si>
  <si>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</si>
  <si>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</si>
  <si>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</si>
  <si>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</si>
  <si>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</si>
  <si>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</si>
  <si>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</si>
  <si>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</si>
  <si>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</si>
  <si>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</si>
  <si>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</si>
  <si>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</si>
  <si>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</si>
  <si>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</si>
  <si>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</si>
  <si>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</si>
  <si>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</si>
  <si>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</si>
  <si>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</si>
  <si>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</si>
  <si>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</si>
  <si>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</si>
  <si>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</si>
  <si>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</si>
  <si>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</si>
  <si>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</si>
  <si>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</si>
  <si>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</si>
  <si>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</si>
  <si>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</si>
  <si>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</si>
  <si>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</si>
  <si>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</si>
  <si>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</si>
  <si>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</si>
  <si>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</si>
  <si>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</si>
  <si>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</si>
  <si>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</si>
  <si>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</si>
  <si>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</si>
  <si>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</si>
  <si>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</si>
  <si>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</si>
  <si>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</si>
  <si>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</si>
  <si>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</si>
  <si>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</si>
  <si>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</si>
  <si>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</si>
  <si>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</si>
  <si>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</si>
  <si>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</si>
  <si>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</si>
  <si>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</si>
  <si>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</si>
  <si>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</si>
  <si>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</si>
  <si>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</si>
  <si>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</si>
  <si>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</si>
  <si>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</si>
  <si>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</si>
  <si>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</si>
  <si>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</si>
  <si>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</si>
  <si>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</si>
  <si>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</si>
  <si>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</si>
  <si>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</si>
  <si>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</si>
  <si>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</si>
  <si>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</si>
  <si>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</si>
  <si>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</si>
  <si>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</si>
  <si>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</si>
  <si>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</si>
  <si>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</si>
  <si>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</si>
  <si>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</si>
  <si>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</si>
  <si>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</si>
  <si>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</si>
  <si>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</si>
  <si>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</si>
  <si>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</si>
  <si>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</si>
  <si>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</si>
  <si>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</si>
  <si>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</si>
  <si>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</si>
  <si>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</si>
  <si>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</si>
  <si>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</si>
  <si>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</si>
  <si>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</si>
  <si>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</si>
  <si>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</si>
  <si>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</si>
  <si>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</si>
  <si>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</si>
  <si>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</si>
  <si>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</si>
  <si>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</si>
  <si>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</si>
  <si>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</si>
  <si>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</si>
  <si>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</si>
  <si>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</si>
  <si>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</si>
  <si>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</si>
  <si>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</si>
  <si>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</si>
  <si>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</si>
  <si>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</si>
  <si>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</si>
  <si>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</si>
  <si>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</si>
  <si>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</si>
  <si>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</si>
  <si>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</si>
  <si>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</si>
  <si>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</si>
  <si>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</si>
  <si>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</si>
  <si>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</si>
  <si>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</si>
  <si>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</si>
  <si>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</si>
  <si>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</si>
  <si>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</si>
  <si>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</si>
  <si>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</si>
  <si>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</si>
  <si>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</si>
  <si>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</si>
  <si>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</si>
  <si>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</si>
  <si>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</si>
  <si>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</si>
  <si>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</si>
  <si>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</si>
  <si>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</si>
  <si>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</si>
  <si>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</si>
  <si>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</si>
  <si>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</si>
  <si>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</si>
  <si>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</si>
  <si>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</si>
  <si>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</si>
  <si>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</si>
  <si>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</si>
  <si>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</si>
  <si>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</si>
  <si>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</si>
  <si>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</si>
  <si>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</si>
  <si>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</si>
  <si>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</si>
  <si>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</si>
  <si>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</si>
  <si>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</si>
  <si>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</si>
  <si>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</si>
  <si>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</si>
  <si>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</si>
  <si>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</si>
  <si>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</si>
  <si>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</si>
  <si>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</si>
  <si>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</si>
  <si>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</si>
  <si>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</si>
  <si>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</si>
  <si>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</si>
  <si>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</si>
  <si>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</si>
  <si>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</si>
  <si>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</si>
  <si>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</si>
  <si>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</si>
  <si>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</si>
  <si>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</si>
  <si>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</si>
  <si>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</si>
  <si>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</si>
  <si>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</si>
  <si>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</si>
  <si>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</si>
  <si>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</si>
  <si>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</si>
  <si>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</si>
  <si>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</si>
  <si>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</si>
  <si>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</si>
  <si>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</si>
  <si>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</si>
  <si>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</si>
  <si>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</si>
  <si>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</si>
  <si>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</si>
  <si>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</si>
  <si>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</si>
  <si>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</si>
  <si>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</si>
  <si>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</si>
  <si>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</si>
  <si>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</si>
  <si>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</si>
  <si>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</si>
  <si>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</si>
  <si>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</si>
  <si>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</si>
  <si>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</si>
  <si>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</si>
  <si>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</si>
  <si>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</si>
  <si>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</si>
  <si>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</si>
  <si>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</si>
  <si>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</si>
  <si>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</si>
  <si>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</si>
  <si>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</si>
  <si>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</si>
  <si>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</si>
  <si>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</si>
  <si>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</si>
  <si>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</si>
  <si>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</si>
  <si>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</si>
  <si>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</si>
  <si>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</si>
  <si>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</si>
  <si>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</si>
  <si>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</si>
  <si>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</si>
  <si>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</si>
  <si>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</si>
  <si>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</si>
  <si>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</si>
  <si>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</si>
  <si>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</si>
  <si>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</si>
  <si>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</si>
  <si>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</si>
  <si>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</si>
  <si>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</si>
  <si>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</si>
  <si>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</si>
  <si>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</si>
  <si>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</si>
  <si>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</si>
  <si>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</si>
  <si>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</si>
  <si>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</si>
  <si>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</si>
  <si>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</si>
  <si>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</si>
  <si>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</si>
  <si>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</si>
  <si>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</si>
  <si>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</si>
  <si>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</si>
  <si>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</si>
  <si>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</si>
  <si>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</si>
  <si>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</si>
  <si>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</si>
  <si>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</si>
  <si>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</si>
  <si>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</si>
  <si>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</si>
  <si>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</si>
  <si>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</si>
  <si>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</si>
  <si>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</si>
  <si>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</si>
  <si>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</si>
  <si>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</si>
  <si>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</si>
  <si>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</si>
  <si>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</si>
  <si>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</si>
  <si>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</si>
  <si>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</si>
  <si>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</si>
  <si>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</si>
  <si>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</si>
  <si>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</si>
  <si>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</si>
  <si>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</si>
  <si>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</si>
  <si>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</si>
  <si>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</si>
  <si>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</si>
  <si>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</si>
  <si>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</si>
  <si>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</si>
  <si>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</si>
  <si>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</si>
  <si>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</si>
  <si>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</si>
  <si>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</si>
  <si>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</si>
  <si>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</si>
  <si>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</si>
  <si>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</si>
  <si>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</si>
  <si>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</si>
  <si>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</si>
  <si>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</si>
  <si>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</si>
  <si>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</si>
  <si>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</si>
  <si>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</si>
  <si>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</si>
  <si>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</si>
  <si>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</si>
  <si>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</si>
  <si>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</si>
  <si>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</si>
  <si>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</si>
  <si>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</si>
  <si>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</si>
  <si>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</si>
  <si>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</si>
  <si>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</si>
  <si>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</si>
  <si>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</si>
  <si>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</si>
  <si>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</si>
  <si>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</si>
  <si>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</si>
  <si>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</si>
  <si>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</si>
  <si>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</si>
  <si>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</si>
  <si>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</si>
  <si>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</si>
  <si>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</si>
  <si>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</si>
  <si>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</si>
  <si>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</si>
  <si>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</si>
  <si>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</si>
  <si>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</si>
  <si>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</si>
  <si>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</si>
  <si>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</si>
  <si>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</si>
  <si>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</si>
  <si>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</si>
  <si>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</si>
  <si>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</si>
  <si>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</si>
  <si>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</si>
  <si>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</si>
  <si>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</si>
  <si>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</si>
  <si>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</si>
  <si>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</si>
  <si>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</si>
  <si>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</si>
  <si>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</si>
  <si>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</si>
  <si>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</si>
  <si>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</si>
  <si>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</si>
  <si>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</si>
  <si>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</si>
  <si>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</si>
  <si>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</si>
  <si>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</si>
  <si>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</si>
  <si>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</si>
  <si>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</si>
  <si>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</si>
  <si>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</si>
  <si>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</si>
  <si>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</si>
  <si>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</si>
  <si>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</si>
  <si>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</si>
  <si>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</si>
  <si>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</si>
  <si>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</si>
  <si>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</si>
  <si>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</si>
  <si>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</si>
  <si>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</si>
  <si>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</si>
  <si>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</si>
  <si>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</si>
  <si>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</si>
  <si>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</si>
  <si>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</si>
  <si>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</si>
  <si>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</si>
  <si>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</si>
  <si>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</si>
  <si>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</si>
  <si>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</si>
  <si>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</si>
  <si>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</si>
  <si>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</si>
  <si>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</si>
  <si>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</si>
  <si>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</si>
  <si>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</si>
  <si>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</si>
  <si>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</si>
  <si>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</si>
  <si>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</si>
  <si>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</si>
  <si>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</si>
  <si>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</si>
  <si>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</si>
  <si>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</si>
  <si>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</si>
  <si>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</si>
  <si>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</si>
  <si>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</si>
  <si>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</si>
  <si>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</si>
  <si>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</si>
  <si>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</si>
  <si>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</si>
  <si>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</si>
  <si>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</si>
  <si>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</si>
  <si>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</si>
  <si>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</si>
  <si>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</si>
  <si>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</si>
  <si>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</si>
  <si>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</si>
  <si>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</si>
  <si>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</si>
  <si>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</si>
  <si>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</si>
  <si>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</si>
  <si>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</si>
  <si>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</si>
  <si>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</si>
  <si>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</si>
  <si>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</si>
  <si>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</si>
  <si>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</si>
  <si>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</si>
  <si>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</si>
  <si>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</si>
  <si>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</si>
  <si>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</si>
  <si>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</si>
  <si>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</si>
  <si>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</si>
  <si>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</si>
  <si>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</si>
  <si>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</si>
  <si>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</si>
  <si>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</si>
  <si>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</si>
  <si>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</si>
  <si>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</si>
  <si>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</si>
  <si>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</si>
  <si>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</si>
  <si>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</si>
  <si>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</si>
  <si>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</si>
  <si>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</si>
  <si>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</si>
  <si>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</si>
  <si>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</si>
  <si>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</si>
  <si>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</si>
  <si>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</si>
  <si>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</si>
  <si>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</si>
  <si>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</si>
  <si>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</si>
  <si>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</si>
  <si>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</si>
  <si>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</si>
  <si>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</si>
  <si>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</si>
  <si>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</si>
  <si>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</si>
  <si>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</si>
  <si>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</si>
  <si>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</si>
  <si>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</si>
  <si>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</si>
  <si>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</si>
  <si>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</si>
  <si>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</si>
  <si>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</si>
  <si>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</si>
  <si>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</si>
  <si>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</si>
  <si>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</si>
  <si>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</si>
  <si>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</si>
  <si>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</si>
  <si>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</si>
  <si>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</si>
  <si>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</si>
  <si>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</si>
  <si>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</si>
  <si>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</si>
  <si>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</si>
  <si>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</si>
  <si>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</si>
  <si>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</si>
  <si>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</si>
  <si>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</si>
  <si>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</si>
  <si>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</si>
  <si>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</si>
  <si>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</si>
  <si>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</si>
  <si>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</si>
  <si>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</si>
  <si>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</si>
  <si>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</si>
  <si>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</si>
  <si>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</si>
  <si>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</si>
  <si>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</si>
  <si>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</si>
  <si>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</si>
  <si>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</si>
  <si>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</si>
  <si>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</si>
  <si>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</si>
  <si>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</si>
  <si>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</si>
  <si>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</si>
  <si>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</si>
  <si>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</si>
  <si>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</si>
  <si>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</si>
  <si>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</si>
  <si>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</si>
  <si>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</si>
  <si>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</si>
  <si>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</si>
  <si>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</si>
  <si>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</si>
  <si>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</si>
  <si>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</si>
  <si>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</si>
  <si>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</si>
  <si>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</si>
  <si>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</si>
  <si>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</si>
  <si>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</si>
  <si>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</si>
  <si>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</si>
  <si>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</si>
  <si>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</si>
  <si>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</si>
  <si>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</si>
  <si>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</si>
  <si>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</si>
  <si>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</si>
  <si>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</si>
  <si>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</si>
  <si>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</si>
  <si>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</si>
  <si>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</si>
  <si>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</si>
  <si>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</si>
  <si>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</si>
  <si>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</si>
  <si>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</si>
  <si>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</si>
  <si>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</si>
  <si>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</si>
  <si>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</si>
  <si>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</si>
  <si>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</si>
  <si>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</si>
  <si>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</si>
  <si>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</si>
  <si>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</si>
  <si>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</si>
  <si>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</si>
  <si>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</si>
  <si>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</si>
  <si>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</si>
  <si>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</si>
  <si>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</si>
  <si>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</si>
  <si>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</si>
  <si>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</si>
  <si>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</si>
  <si>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</si>
  <si>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</si>
  <si>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</si>
  <si>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</si>
  <si>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</si>
  <si>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</si>
  <si>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</si>
  <si>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</si>
  <si>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</si>
  <si>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</si>
  <si>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</si>
  <si>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</si>
  <si>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</si>
  <si>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</si>
  <si>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</si>
  <si>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</si>
  <si>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</si>
  <si>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</si>
  <si>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</si>
  <si>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</si>
  <si>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</si>
  <si>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</si>
  <si>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</si>
  <si>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</si>
  <si>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</si>
  <si>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</si>
  <si>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</si>
  <si>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</si>
  <si>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</si>
  <si>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</si>
  <si>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</si>
  <si>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</si>
  <si>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</si>
  <si>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</si>
  <si>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</si>
  <si>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</si>
  <si>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</si>
  <si>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</si>
  <si>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</si>
  <si>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</si>
  <si>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</si>
  <si>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</si>
  <si>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</si>
  <si>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</si>
  <si>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</si>
  <si>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</si>
  <si>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</si>
  <si>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</si>
  <si>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</si>
  <si>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</si>
  <si>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</si>
  <si>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</si>
  <si>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</si>
  <si>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</si>
  <si>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</si>
  <si>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</si>
  <si>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</si>
  <si>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</si>
  <si>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</si>
  <si>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</si>
  <si>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</si>
  <si>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</si>
  <si>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</si>
  <si>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</si>
  <si>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</si>
  <si>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</si>
  <si>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</si>
  <si>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</si>
  <si>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</si>
  <si>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</si>
  <si>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</si>
  <si>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</si>
  <si>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</si>
  <si>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</si>
  <si>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</si>
  <si>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</si>
  <si>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</si>
  <si>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</si>
  <si>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</si>
  <si>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</si>
  <si>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</si>
  <si>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</si>
  <si>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</si>
  <si>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</si>
  <si>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</si>
  <si>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</si>
  <si>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</si>
  <si>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</si>
  <si>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</si>
  <si>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</si>
  <si>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</si>
  <si>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</si>
  <si>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</si>
  <si>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</si>
  <si>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</si>
  <si>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</si>
  <si>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</si>
  <si>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</si>
  <si>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</si>
  <si>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</si>
  <si>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</si>
  <si>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</si>
  <si>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</si>
  <si>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</si>
  <si>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</si>
  <si>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</si>
  <si>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</si>
  <si>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</si>
  <si>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</si>
  <si>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</si>
  <si>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</si>
  <si>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</si>
  <si>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</si>
  <si>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</si>
  <si>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</si>
  <si>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</si>
  <si>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</si>
  <si>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</si>
  <si>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</si>
  <si>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</si>
  <si>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</si>
  <si>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</si>
  <si>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</si>
  <si>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</si>
  <si>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</si>
  <si>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</si>
  <si>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</si>
  <si>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</si>
  <si>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</si>
  <si>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</si>
  <si>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</si>
  <si>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</si>
  <si>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</si>
  <si>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</si>
  <si>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</si>
  <si>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</si>
  <si>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</si>
  <si>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</si>
  <si>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</si>
  <si>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</si>
  <si>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</si>
  <si>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</si>
  <si>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</si>
  <si>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</si>
  <si>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</si>
  <si>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</si>
  <si>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</si>
  <si>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</si>
  <si>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</si>
  <si>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</si>
  <si>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</si>
  <si>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</si>
  <si>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</si>
  <si>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</si>
  <si>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</si>
  <si>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</si>
  <si>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</si>
  <si>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</si>
  <si>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</si>
  <si>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</si>
  <si>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</si>
  <si>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</si>
  <si>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</si>
  <si>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</si>
  <si>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</si>
  <si>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</si>
  <si>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</si>
  <si>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</si>
  <si>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</si>
  <si>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</si>
  <si>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</si>
  <si>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</si>
  <si>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</si>
  <si>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</si>
  <si>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</si>
  <si>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</si>
  <si>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</si>
  <si>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</si>
  <si>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</si>
  <si>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</si>
  <si>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</si>
  <si>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</si>
  <si>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</si>
  <si>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</si>
  <si>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</si>
  <si>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</si>
  <si>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</si>
  <si>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</si>
  <si>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</si>
  <si>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</si>
  <si>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</si>
  <si>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</si>
  <si>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</si>
  <si>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</si>
  <si>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</si>
  <si>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</si>
  <si>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</si>
  <si>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</si>
  <si>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</si>
  <si>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</si>
  <si>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</si>
  <si>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</si>
  <si>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</si>
  <si>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</si>
  <si>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</si>
  <si>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</si>
  <si>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</si>
  <si>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</si>
  <si>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</si>
  <si>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</si>
  <si>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</si>
  <si>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</si>
  <si>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</si>
  <si>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</si>
  <si>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</si>
  <si>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</si>
  <si>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</si>
  <si>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</si>
  <si>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</si>
  <si>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</si>
  <si>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</si>
  <si>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</si>
  <si>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</si>
  <si>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</si>
  <si>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</si>
  <si>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</si>
  <si>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</si>
  <si>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</si>
  <si>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</si>
  <si>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</si>
  <si>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</si>
  <si>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</si>
  <si>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</si>
  <si>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</si>
  <si>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</si>
  <si>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</si>
  <si>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</si>
  <si>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</si>
  <si>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</si>
  <si>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</si>
  <si>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</si>
  <si>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</si>
  <si>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</si>
  <si>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</si>
  <si>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</si>
  <si>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</si>
  <si>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</si>
  <si>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</si>
  <si>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</si>
  <si>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</si>
  <si>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</si>
  <si>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</si>
  <si>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</si>
  <si>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</si>
  <si>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</si>
  <si>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</si>
  <si>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</si>
  <si>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</si>
  <si>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</si>
  <si>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</si>
  <si>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</si>
  <si>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</si>
  <si>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</si>
  <si>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</si>
  <si>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</si>
  <si>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</si>
  <si>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</si>
  <si>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</si>
  <si>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</si>
  <si>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</si>
  <si>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</si>
  <si>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</si>
  <si>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</si>
  <si>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</si>
  <si>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</si>
  <si>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</si>
  <si>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</si>
  <si>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</si>
  <si>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</si>
  <si>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</si>
  <si>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</si>
  <si>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</si>
  <si>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</si>
  <si>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</si>
  <si>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</si>
  <si>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</si>
  <si>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</si>
  <si>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</si>
  <si>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</si>
  <si>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</si>
  <si>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</si>
  <si>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</si>
  <si>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</si>
  <si>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</si>
  <si>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</si>
  <si>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</si>
  <si>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</si>
  <si>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</si>
  <si>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</si>
  <si>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</si>
  <si>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</si>
  <si>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</si>
  <si>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</si>
  <si>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</si>
  <si>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</si>
  <si>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</si>
  <si>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</si>
  <si>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</si>
  <si>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</si>
  <si>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</si>
  <si>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</si>
  <si>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</si>
  <si>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</si>
  <si>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</si>
  <si>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</si>
  <si>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</si>
  <si>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</si>
  <si>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</si>
  <si>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</si>
  <si>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</si>
  <si>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</si>
  <si>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</si>
  <si>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</si>
  <si>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</si>
  <si>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</si>
  <si>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</si>
  <si>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</si>
  <si>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</si>
  <si>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</si>
  <si>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</si>
  <si>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</si>
  <si>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</si>
  <si>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</si>
  <si>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</si>
  <si>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</si>
  <si>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</si>
  <si>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</si>
  <si>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</si>
  <si>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</si>
  <si>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</si>
  <si>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</si>
  <si>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</si>
  <si>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</si>
  <si>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</si>
  <si>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</si>
  <si>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</si>
  <si>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</si>
  <si>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</si>
  <si>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</si>
  <si>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</si>
  <si>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</si>
  <si>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</si>
  <si>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</si>
  <si>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</si>
  <si>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</si>
  <si>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</si>
  <si>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</si>
  <si>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</si>
  <si>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</si>
  <si>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</si>
  <si>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</si>
  <si>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</si>
  <si>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</si>
  <si>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</si>
  <si>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</si>
  <si>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</si>
  <si>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</si>
  <si>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</si>
  <si>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</si>
  <si>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</si>
  <si>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</si>
  <si>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</si>
  <si>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</si>
  <si>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</si>
  <si>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</si>
  <si>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</si>
  <si>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</si>
  <si>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</si>
  <si>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</si>
  <si>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</si>
  <si>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</si>
  <si>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</si>
  <si>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</si>
  <si>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</si>
  <si>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</si>
  <si>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</si>
  <si>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</si>
  <si>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</si>
  <si>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</si>
  <si>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</si>
  <si>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</si>
  <si>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</si>
  <si>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</si>
  <si>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</si>
  <si>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</si>
  <si>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</si>
  <si>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</si>
  <si>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</si>
  <si>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</si>
  <si>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</si>
  <si>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</si>
  <si>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</si>
  <si>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</si>
  <si>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</si>
  <si>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</si>
  <si>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</si>
  <si>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</si>
  <si>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</si>
  <si>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</si>
  <si>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</si>
  <si>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</si>
  <si>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</si>
  <si>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</si>
  <si>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</si>
  <si>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</si>
  <si>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</si>
  <si>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</si>
  <si>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</si>
  <si>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</si>
  <si>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</si>
  <si>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</si>
  <si>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</si>
  <si>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</si>
  <si>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</si>
  <si>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</si>
  <si>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</si>
  <si>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</si>
  <si>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</si>
  <si>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</si>
  <si>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</si>
  <si>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</si>
  <si>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</si>
  <si>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</si>
  <si>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</si>
  <si>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</si>
  <si>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</si>
  <si>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</si>
  <si>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</si>
  <si>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</si>
  <si>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</si>
  <si>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</si>
  <si>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</si>
  <si>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</si>
  <si>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</si>
  <si>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</si>
  <si>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</si>
  <si>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</si>
  <si>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</si>
  <si>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</si>
  <si>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</si>
  <si>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</si>
  <si>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</si>
  <si>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</si>
  <si>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</si>
  <si>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</si>
  <si>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</si>
  <si>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</si>
  <si>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</si>
  <si>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</si>
  <si>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</si>
  <si>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</si>
  <si>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</si>
  <si>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</si>
  <si>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</si>
  <si>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</si>
  <si>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</si>
  <si>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</si>
  <si>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</si>
  <si>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</si>
  <si>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</si>
  <si>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</si>
  <si>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</si>
  <si>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</si>
  <si>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</si>
  <si>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</si>
  <si>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</si>
  <si>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</si>
  <si>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</si>
  <si>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</si>
  <si>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</si>
  <si>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</si>
  <si>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</si>
  <si>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</si>
  <si>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</si>
  <si>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</si>
  <si>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</si>
  <si>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</si>
  <si>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</si>
  <si>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</si>
  <si>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</si>
  <si>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</si>
  <si>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</si>
  <si>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</si>
  <si>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</si>
  <si>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</si>
  <si>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</si>
  <si>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</si>
  <si>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</si>
  <si>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</si>
  <si>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</si>
  <si>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</si>
  <si>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</si>
  <si>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</si>
  <si>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</si>
  <si>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</si>
  <si>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</si>
  <si>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</si>
  <si>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</si>
  <si>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</si>
  <si>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</si>
  <si>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</si>
  <si>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</si>
  <si>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</si>
  <si>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</si>
  <si>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</si>
  <si>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</si>
  <si>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</si>
  <si>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</si>
  <si>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</si>
  <si>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</si>
  <si>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</si>
  <si>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</si>
  <si>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</si>
  <si>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</si>
  <si>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</si>
  <si>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</si>
  <si>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</si>
  <si>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</si>
  <si>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</si>
  <si>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</si>
  <si>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</si>
  <si>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</si>
  <si>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</si>
  <si>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</si>
  <si>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</si>
  <si>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</si>
  <si>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</si>
  <si>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</si>
  <si>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</si>
  <si>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</si>
  <si>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</si>
  <si>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</si>
  <si>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</si>
  <si>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</si>
  <si>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</si>
  <si>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</si>
  <si>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</si>
  <si>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</si>
  <si>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</si>
  <si>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</si>
  <si>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</si>
  <si>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</si>
  <si>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</si>
  <si>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</si>
  <si>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</si>
  <si>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</si>
  <si>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</si>
  <si>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</si>
  <si>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</si>
  <si>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</si>
  <si>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</si>
  <si>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</si>
  <si>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</si>
  <si>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</si>
  <si>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</si>
  <si>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</si>
  <si>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</si>
  <si>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</si>
  <si>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</si>
  <si>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</si>
  <si>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</si>
  <si>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</si>
  <si>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</si>
  <si>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</si>
  <si>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</si>
  <si>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</si>
  <si>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</si>
  <si>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</si>
  <si>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</si>
  <si>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</si>
  <si>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</si>
  <si>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</si>
  <si>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</si>
  <si>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</si>
  <si>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</si>
  <si>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</si>
  <si>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</si>
  <si>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</si>
  <si>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</si>
  <si>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</si>
  <si>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</si>
  <si>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</si>
  <si>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</si>
  <si>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</si>
  <si>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</si>
  <si>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</si>
  <si>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</si>
  <si>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</si>
  <si>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</si>
  <si>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</si>
  <si>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</si>
  <si>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</si>
  <si>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</si>
  <si>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</si>
  <si>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</si>
  <si>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</si>
  <si>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</si>
  <si>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</si>
  <si>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</si>
  <si>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</si>
  <si>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</si>
  <si>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</si>
  <si>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</si>
  <si>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</si>
  <si>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</si>
  <si>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</si>
  <si>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</si>
  <si>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</si>
  <si>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</si>
  <si>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</si>
  <si>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</si>
  <si>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</si>
  <si>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</si>
  <si>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</si>
  <si>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</si>
  <si>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</si>
  <si>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</si>
  <si>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</si>
  <si>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</si>
  <si>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</si>
  <si>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</si>
  <si>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</si>
  <si>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</si>
  <si>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</si>
  <si>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</si>
  <si>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</si>
  <si>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</si>
  <si>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</si>
  <si>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</si>
  <si>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</si>
  <si>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</si>
  <si>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</si>
  <si>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</si>
  <si>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</si>
  <si>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</si>
  <si>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</si>
  <si>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</si>
  <si>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</si>
  <si>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</si>
  <si>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</si>
  <si>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</si>
  <si>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</si>
  <si>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</si>
  <si>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</si>
  <si>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</si>
  <si>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</si>
  <si>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</si>
  <si>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</si>
  <si>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</si>
  <si>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</si>
  <si>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</si>
  <si>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</si>
  <si>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</si>
  <si>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</si>
  <si>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</si>
  <si>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</si>
  <si>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</si>
  <si>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</si>
  <si>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</si>
  <si>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</si>
  <si>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</si>
  <si>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</si>
  <si>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</si>
  <si>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</si>
  <si>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</si>
  <si>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</si>
  <si>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</si>
  <si>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</si>
  <si>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</si>
  <si>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</si>
  <si>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</si>
  <si>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</si>
  <si>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</si>
  <si>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</si>
  <si>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</si>
  <si>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</si>
  <si>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</si>
  <si>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</si>
  <si>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</si>
  <si>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</si>
  <si>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</si>
  <si>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</si>
  <si>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</si>
  <si>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</si>
  <si>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</si>
  <si>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</si>
  <si>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</si>
  <si>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</si>
  <si>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</si>
  <si>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</si>
  <si>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</si>
  <si>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</si>
  <si>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</si>
  <si>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</si>
  <si>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</si>
  <si>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</si>
  <si>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</si>
  <si>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</si>
  <si>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</si>
  <si>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</si>
  <si>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</si>
  <si>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</si>
  <si>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</si>
  <si>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</si>
  <si>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</si>
  <si>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</si>
  <si>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</si>
  <si>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</si>
  <si>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</si>
  <si>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</si>
  <si>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</si>
  <si>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</si>
  <si>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</si>
  <si>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</si>
  <si>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</si>
  <si>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</si>
  <si>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</si>
  <si>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</si>
  <si>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</si>
  <si>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</si>
  <si>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</si>
  <si>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</si>
  <si>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</si>
  <si>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</si>
  <si>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</si>
  <si>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</si>
  <si>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</si>
  <si>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</si>
  <si>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</si>
  <si>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</si>
  <si>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</si>
  <si>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</si>
  <si>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</si>
  <si>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</si>
  <si>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</si>
  <si>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</si>
  <si>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</si>
  <si>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</si>
  <si>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</si>
  <si>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</si>
  <si>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</si>
  <si>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</si>
  <si>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</si>
  <si>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</si>
  <si>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</si>
  <si>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</si>
  <si>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</si>
  <si>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</si>
  <si>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</si>
  <si>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</si>
  <si>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</si>
  <si>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</si>
  <si>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</si>
  <si>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</si>
  <si>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</si>
  <si>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</si>
  <si>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</si>
  <si>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</si>
  <si>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</si>
  <si>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</si>
  <si>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</si>
  <si>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</si>
  <si>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</si>
  <si>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</si>
  <si>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</si>
  <si>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</si>
  <si>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</si>
  <si>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</si>
  <si>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</si>
  <si>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</si>
  <si>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</si>
  <si>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</si>
  <si>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</si>
  <si>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</si>
  <si>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</si>
  <si>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</si>
  <si>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</si>
  <si>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</si>
  <si>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</si>
  <si>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</si>
  <si>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</si>
  <si>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</si>
  <si>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</si>
  <si>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</si>
  <si>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</si>
  <si>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</si>
  <si>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</si>
  <si>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</si>
  <si>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</si>
  <si>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</si>
  <si>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</si>
  <si>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</si>
  <si>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</si>
  <si>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</si>
  <si>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</si>
  <si>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</si>
  <si>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</si>
  <si>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</si>
  <si>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</si>
  <si>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</si>
  <si>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</si>
  <si>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</si>
  <si>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</si>
  <si>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</si>
  <si>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</si>
  <si>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</si>
  <si>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</si>
  <si>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</si>
  <si>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</si>
  <si>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</si>
  <si>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</si>
  <si>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</si>
  <si>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</si>
  <si>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</si>
  <si>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</si>
  <si>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</si>
  <si>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</si>
  <si>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</si>
  <si>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</si>
  <si>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</si>
  <si>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</si>
  <si>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</si>
  <si>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</si>
  <si>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</si>
  <si>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</si>
  <si>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</si>
  <si>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</si>
  <si>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</si>
  <si>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</si>
  <si>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</si>
  <si>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</si>
  <si>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</si>
  <si>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</si>
  <si>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</si>
  <si>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</si>
  <si>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</si>
  <si>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</si>
  <si>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</si>
  <si>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</si>
  <si>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</si>
  <si>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</si>
  <si>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</si>
  <si>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</si>
  <si>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</si>
  <si>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</si>
  <si>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</si>
  <si>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</si>
  <si>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</si>
  <si>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</si>
  <si>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</si>
  <si>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</si>
  <si>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</si>
  <si>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</si>
  <si>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</si>
  <si>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</si>
  <si>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</si>
  <si>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</si>
  <si>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</si>
  <si>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</si>
  <si>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</si>
  <si>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</si>
  <si>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</si>
  <si>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</si>
  <si>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</si>
  <si>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</si>
  <si>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</si>
  <si>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</si>
  <si>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</si>
  <si>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</si>
  <si>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</si>
  <si>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</si>
  <si>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</si>
  <si>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</si>
  <si>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</si>
  <si>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</si>
  <si>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</si>
  <si>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</si>
  <si>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</si>
  <si>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</si>
  <si>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</si>
  <si>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</si>
  <si>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</si>
  <si>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</si>
  <si>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</si>
  <si>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</si>
  <si>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</si>
  <si>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</si>
  <si>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</si>
  <si>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</si>
  <si>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</si>
  <si>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</si>
  <si>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</si>
  <si>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</si>
  <si>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</si>
  <si>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</si>
  <si>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</si>
  <si>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</si>
  <si>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</si>
  <si>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</si>
  <si>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</si>
  <si>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</si>
  <si>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</si>
  <si>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</si>
  <si>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</si>
  <si>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</si>
  <si>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</si>
  <si>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</si>
  <si>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</si>
  <si>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</si>
  <si>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</si>
  <si>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</si>
  <si>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</si>
  <si>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</si>
  <si>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</si>
  <si>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</si>
  <si>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</si>
  <si>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</si>
  <si>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</si>
  <si>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</si>
  <si>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</si>
  <si>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</si>
  <si>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</si>
  <si>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</si>
  <si>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</si>
  <si>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</si>
  <si>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</si>
  <si>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</si>
  <si>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</si>
  <si>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</si>
  <si>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</si>
  <si>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</si>
  <si>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</si>
  <si>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</si>
  <si>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</si>
  <si>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</si>
  <si>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</si>
  <si>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</si>
  <si>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</si>
  <si>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</si>
  <si>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</si>
  <si>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</si>
  <si>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</si>
  <si>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</si>
  <si>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</si>
  <si>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</si>
  <si>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</si>
  <si>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</si>
  <si>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</si>
  <si>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</si>
  <si>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</si>
  <si>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</si>
  <si>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</si>
  <si>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</si>
  <si>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</si>
  <si>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</si>
  <si>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</si>
  <si>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</si>
  <si>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</si>
  <si>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</si>
  <si>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</si>
  <si>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</si>
  <si>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</si>
  <si>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</si>
  <si>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</si>
  <si>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</si>
  <si>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</si>
  <si>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</si>
  <si>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</si>
  <si>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</si>
  <si>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</si>
  <si>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</si>
  <si>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</si>
  <si>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</si>
  <si>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</si>
  <si>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</si>
  <si>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</si>
  <si>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</si>
  <si>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</si>
  <si>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</si>
  <si>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</si>
  <si>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</si>
  <si>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</si>
  <si>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</si>
  <si>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</si>
  <si>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</si>
  <si>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</si>
  <si>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</si>
  <si>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</si>
  <si>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</si>
  <si>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</si>
  <si>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</si>
  <si>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</si>
  <si>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</si>
  <si>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</si>
  <si>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</si>
  <si>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</si>
  <si>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</si>
  <si>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</si>
  <si>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</si>
  <si>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</si>
  <si>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</si>
  <si>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</si>
  <si>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</si>
  <si>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</si>
  <si>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</si>
  <si>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</si>
  <si>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</si>
  <si>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</si>
  <si>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</si>
  <si>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</si>
  <si>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</si>
  <si>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</si>
  <si>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</si>
  <si>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</si>
  <si>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</si>
  <si>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</si>
  <si>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</si>
  <si>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</si>
  <si>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</si>
  <si>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</si>
  <si>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</si>
  <si>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</si>
  <si>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</si>
  <si>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</si>
  <si>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</si>
  <si>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</si>
  <si>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</si>
  <si>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</si>
  <si>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</si>
  <si>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</si>
  <si>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</si>
  <si>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</si>
  <si>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</si>
  <si>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</si>
  <si>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</si>
  <si>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</si>
  <si>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</si>
  <si>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</si>
  <si>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</si>
  <si>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</si>
  <si>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</si>
  <si>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</si>
  <si>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</si>
  <si>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</si>
  <si>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</si>
  <si>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</si>
  <si>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</si>
  <si>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</si>
  <si>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</si>
  <si>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</si>
  <si>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</si>
  <si>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</si>
  <si>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</si>
  <si>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</si>
  <si>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</si>
  <si>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</si>
  <si>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</si>
  <si>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</si>
  <si>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</si>
  <si>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</si>
  <si>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</si>
  <si>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</si>
  <si>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</si>
  <si>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</si>
  <si>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</si>
  <si>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</si>
  <si>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</si>
  <si>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</si>
  <si>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</si>
  <si>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</si>
  <si>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</si>
  <si>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</si>
  <si>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</si>
  <si>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</si>
  <si>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</si>
  <si>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</si>
  <si>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</si>
  <si>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</si>
  <si>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</si>
  <si>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</si>
  <si>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</si>
  <si>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</si>
  <si>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</si>
  <si>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</si>
  <si>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</si>
  <si>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</si>
  <si>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</si>
  <si>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</si>
  <si>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</si>
  <si>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</si>
  <si>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</si>
  <si>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</si>
  <si>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</si>
  <si>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</si>
  <si>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</si>
  <si>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</si>
  <si>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</si>
  <si>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</si>
  <si>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</si>
  <si>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</si>
  <si>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</si>
  <si>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</si>
  <si>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</si>
  <si>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</si>
  <si>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</si>
  <si>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</si>
  <si>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</si>
  <si>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</si>
  <si>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</si>
  <si>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</si>
  <si>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</si>
  <si>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</si>
  <si>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</si>
  <si>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</si>
  <si>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</si>
  <si>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</si>
  <si>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</si>
  <si>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</si>
  <si>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</si>
  <si>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</si>
  <si>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</si>
  <si>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</si>
  <si>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</si>
  <si>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</si>
  <si>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</si>
  <si>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</si>
  <si>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</si>
  <si>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</si>
  <si>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</si>
  <si>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</si>
  <si>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</si>
  <si>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</si>
  <si>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</si>
  <si>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</si>
  <si>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</si>
  <si>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</si>
  <si>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</si>
  <si>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</si>
  <si>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</si>
  <si>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</si>
  <si>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</si>
  <si>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</si>
  <si>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</si>
  <si>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</si>
  <si>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</si>
  <si>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</si>
  <si>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</si>
  <si>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</si>
  <si>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</si>
  <si>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</si>
  <si>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</si>
  <si>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</si>
  <si>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</si>
  <si>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</si>
  <si>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</si>
  <si>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</si>
  <si>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</si>
  <si>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</si>
  <si>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</si>
  <si>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</si>
  <si>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</si>
  <si>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</si>
  <si>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</si>
  <si>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</si>
  <si>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</si>
  <si>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</si>
  <si>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</si>
  <si>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</si>
  <si>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</si>
  <si>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</si>
  <si>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</si>
  <si>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</si>
  <si>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</si>
  <si>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</si>
  <si>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</si>
  <si>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</si>
  <si>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</si>
  <si>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</si>
  <si>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</si>
  <si>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</si>
  <si>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</si>
  <si>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</si>
  <si>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</si>
  <si>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</si>
  <si>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</si>
  <si>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</si>
  <si>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</si>
  <si>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</si>
  <si>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</si>
  <si>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</si>
  <si>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</si>
  <si>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</si>
  <si>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</si>
  <si>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</si>
  <si>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</si>
  <si>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</si>
  <si>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</si>
  <si>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</si>
  <si>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</si>
  <si>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</si>
  <si>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</si>
  <si>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</si>
  <si>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</si>
  <si>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</si>
  <si>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</si>
  <si>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</si>
  <si>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</si>
  <si>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</si>
  <si>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</si>
  <si>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</si>
  <si>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</si>
  <si>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</si>
  <si>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</si>
  <si>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</si>
  <si>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</si>
  <si>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</si>
  <si>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</si>
  <si>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</si>
  <si>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</si>
  <si>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</si>
  <si>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</si>
  <si>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</si>
  <si>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</si>
  <si>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</si>
  <si>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</si>
  <si>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</si>
  <si>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</si>
  <si>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</si>
  <si>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</si>
  <si>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</si>
  <si>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</si>
  <si>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</si>
  <si>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</si>
  <si>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</si>
  <si>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</si>
  <si>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</si>
  <si>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</si>
  <si>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</si>
  <si>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</si>
  <si>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</si>
  <si>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</si>
  <si>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</si>
  <si>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</si>
  <si>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</si>
  <si>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</si>
  <si>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</si>
  <si>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</si>
  <si>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</si>
  <si>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</si>
  <si>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</si>
  <si>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</si>
  <si>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</si>
  <si>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</si>
  <si>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</si>
  <si>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</si>
  <si>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</si>
  <si>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</si>
  <si>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</si>
  <si>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</si>
  <si>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</si>
  <si>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</si>
  <si>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</si>
  <si>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</si>
  <si>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</si>
  <si>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</si>
  <si>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</si>
  <si>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</si>
  <si>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</si>
  <si>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</si>
  <si>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</si>
  <si>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</si>
  <si>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</si>
  <si>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</si>
  <si>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</si>
  <si>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</si>
  <si>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</si>
  <si>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</si>
  <si>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</si>
  <si>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</si>
  <si>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</si>
  <si>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</si>
  <si>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</si>
  <si>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</si>
  <si>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</si>
  <si>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</si>
  <si>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</si>
  <si>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</si>
  <si>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</si>
  <si>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</si>
  <si>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</si>
  <si>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</si>
  <si>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</si>
  <si>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</si>
  <si>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</si>
  <si>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</si>
  <si>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</si>
  <si>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</si>
  <si>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</si>
  <si>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</si>
  <si>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</si>
  <si>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</si>
  <si>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</si>
  <si>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</si>
  <si>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</si>
  <si>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</si>
  <si>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</si>
  <si>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</si>
  <si>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</si>
  <si>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</si>
  <si>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</si>
  <si>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</si>
  <si>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</si>
  <si>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</si>
  <si>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</si>
  <si>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</si>
  <si>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</si>
  <si>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</si>
  <si>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</si>
  <si>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</si>
  <si>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</si>
  <si>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</si>
  <si>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</si>
  <si>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</si>
  <si>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</si>
  <si>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</si>
  <si>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</si>
  <si>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</si>
  <si>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</si>
  <si>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</si>
  <si>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</si>
  <si>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</si>
  <si>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</si>
  <si>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</si>
  <si>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</si>
  <si>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</si>
  <si>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</si>
  <si>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</si>
  <si>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</si>
  <si>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</si>
  <si>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</si>
  <si>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</si>
  <si>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</si>
  <si>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</si>
  <si>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</si>
  <si>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</si>
  <si>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</si>
  <si>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</si>
  <si>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</si>
  <si>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</si>
  <si>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</si>
  <si>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</si>
  <si>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</si>
  <si>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</si>
  <si>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</si>
  <si>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</si>
  <si>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</si>
  <si>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</si>
  <si>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</si>
  <si>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</si>
  <si>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</si>
  <si>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</si>
  <si>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</si>
  <si>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</si>
  <si>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</si>
  <si>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</si>
  <si>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</si>
  <si>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</si>
  <si>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</si>
  <si>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</si>
  <si>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</si>
  <si>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</si>
  <si>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</si>
  <si>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</si>
  <si>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</si>
  <si>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</si>
  <si>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</si>
  <si>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</si>
  <si>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</si>
  <si>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</si>
  <si>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</si>
  <si>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</si>
  <si>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</si>
  <si>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</si>
  <si>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</si>
  <si>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</si>
  <si>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</si>
  <si>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</si>
  <si>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</si>
  <si>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</si>
  <si>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</si>
  <si>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</si>
  <si>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</si>
  <si>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</si>
  <si>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</si>
  <si>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</si>
  <si>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</si>
  <si>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</si>
  <si>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</si>
  <si>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</si>
  <si>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</si>
  <si>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</si>
  <si>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</si>
  <si>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</si>
  <si>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</si>
  <si>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</si>
  <si>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</si>
  <si>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</si>
  <si>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</si>
  <si>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</si>
  <si>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</si>
  <si>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</si>
  <si>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</si>
  <si>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</si>
  <si>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</si>
  <si>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</si>
  <si>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</si>
  <si>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</si>
  <si>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</si>
  <si>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</si>
  <si>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</si>
  <si>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</si>
  <si>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</si>
  <si>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</si>
  <si>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</si>
  <si>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</si>
  <si>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</si>
  <si>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</si>
  <si>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</si>
  <si>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</si>
  <si>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</si>
  <si>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</si>
  <si>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</si>
  <si>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</si>
  <si>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</si>
  <si>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</si>
  <si>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</si>
  <si>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</si>
  <si>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</si>
  <si>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</si>
  <si>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</si>
  <si>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</si>
  <si>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</si>
  <si>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</si>
  <si>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</si>
  <si>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</si>
  <si>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</si>
  <si>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</si>
  <si>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</si>
  <si>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</si>
  <si>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</si>
  <si>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</si>
  <si>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</si>
  <si>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</si>
  <si>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</si>
  <si>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</si>
  <si>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</si>
  <si>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</si>
  <si>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</si>
  <si>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</si>
  <si>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</si>
  <si>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</si>
  <si>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</si>
  <si>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</si>
  <si>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</si>
  <si>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</si>
  <si>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</si>
  <si>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</si>
  <si>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</si>
  <si>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</si>
  <si>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</si>
  <si>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</si>
  <si>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</si>
  <si>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</si>
  <si>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</si>
  <si>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</si>
  <si>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</si>
  <si>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</si>
  <si>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</si>
  <si>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</si>
  <si>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</si>
  <si>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</si>
  <si>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</si>
  <si>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</si>
  <si>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</si>
  <si>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</si>
  <si>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</si>
  <si>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</si>
  <si>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</si>
  <si>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</si>
  <si>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</si>
  <si>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</si>
  <si>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</si>
  <si>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</si>
  <si>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</si>
  <si>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</si>
  <si>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</si>
  <si>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</si>
  <si>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</si>
  <si>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</si>
  <si>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</si>
  <si>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</si>
  <si>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</si>
  <si>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</si>
  <si>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</si>
  <si>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</si>
  <si>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</si>
  <si>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</si>
  <si>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</si>
  <si>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</si>
  <si>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</si>
  <si>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</si>
  <si>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</si>
  <si>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</si>
  <si>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</si>
  <si>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</si>
  <si>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</si>
  <si>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</si>
  <si>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</si>
  <si>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</si>
  <si>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</si>
  <si>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</si>
  <si>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</si>
  <si>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</si>
  <si>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</si>
  <si>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</si>
  <si>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</si>
  <si>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</si>
  <si>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</si>
  <si>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</si>
  <si>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</si>
  <si>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</si>
  <si>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</si>
  <si>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</si>
  <si>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</si>
  <si>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</si>
  <si>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</si>
  <si>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</si>
  <si>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</si>
  <si>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</si>
  <si>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</si>
  <si>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</si>
  <si>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</si>
  <si>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</si>
  <si>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</si>
  <si>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</si>
  <si>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</si>
  <si>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</si>
  <si>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</si>
  <si>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</si>
  <si>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</si>
  <si>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</si>
  <si>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</si>
  <si>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</si>
  <si>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</si>
  <si>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</si>
  <si>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</si>
  <si>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</si>
  <si>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</si>
  <si>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</si>
  <si>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</si>
  <si>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</si>
  <si>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</si>
  <si>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</si>
  <si>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</si>
  <si>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</si>
  <si>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</si>
  <si>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</si>
  <si>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</si>
  <si>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</si>
  <si>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</si>
  <si>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</si>
  <si>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</si>
  <si>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</si>
  <si>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</si>
  <si>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</si>
  <si>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</si>
  <si>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</si>
  <si>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</si>
  <si>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</si>
  <si>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</si>
  <si>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</si>
  <si>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</si>
  <si>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</si>
  <si>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</si>
  <si>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</si>
  <si>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</si>
  <si>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</si>
  <si>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</si>
  <si>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</si>
  <si>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</si>
  <si>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</si>
  <si>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</si>
  <si>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</si>
  <si>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</si>
  <si>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</si>
  <si>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</si>
  <si>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</si>
  <si>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</si>
  <si>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</si>
  <si>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</si>
  <si>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</si>
  <si>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</si>
  <si>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</si>
  <si>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</si>
  <si>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</si>
  <si>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</si>
  <si>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</si>
  <si>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</si>
  <si>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</si>
  <si>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</si>
  <si>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</si>
  <si>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</si>
  <si>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</si>
  <si>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</si>
  <si>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</si>
  <si>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</si>
  <si>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</si>
  <si>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</si>
  <si>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</si>
  <si>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</si>
  <si>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</si>
  <si>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</si>
  <si>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</si>
  <si>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</si>
  <si>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</si>
  <si>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</si>
  <si>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</si>
  <si>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</si>
  <si>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</si>
  <si>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</si>
  <si>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</si>
  <si>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</si>
  <si>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</si>
  <si>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</si>
  <si>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</si>
  <si>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</si>
  <si>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</si>
  <si>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</si>
  <si>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</si>
  <si>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</si>
  <si>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</si>
  <si>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</si>
  <si>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</si>
  <si>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</si>
  <si>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</si>
  <si>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</si>
  <si>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</si>
  <si>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</si>
  <si>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</si>
  <si>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</si>
  <si>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</si>
  <si>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</si>
  <si>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</si>
  <si>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</si>
  <si>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</si>
  <si>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</si>
  <si>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</si>
  <si>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</si>
  <si>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</si>
  <si>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</si>
  <si>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</si>
  <si>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</si>
  <si>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</si>
  <si>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</si>
  <si>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</si>
  <si>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</si>
  <si>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</si>
  <si>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</si>
  <si>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</si>
  <si>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</si>
  <si>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</si>
  <si>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</si>
  <si>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</si>
  <si>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</si>
  <si>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</si>
  <si>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</si>
  <si>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</si>
  <si>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</si>
  <si>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</si>
  <si>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</si>
  <si>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</si>
  <si>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</si>
  <si>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</si>
  <si>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</si>
  <si>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</si>
  <si>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</si>
  <si>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</si>
  <si>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</si>
  <si>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</si>
  <si>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</si>
  <si>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</si>
  <si>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</si>
  <si>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</si>
  <si>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</si>
  <si>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</si>
  <si>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</si>
  <si>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</si>
  <si>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</si>
  <si>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</si>
  <si>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</si>
  <si>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</si>
  <si>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</si>
  <si>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</si>
  <si>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</si>
  <si>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</si>
  <si>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</si>
  <si>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</si>
  <si>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</si>
  <si>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</si>
  <si>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</si>
  <si>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</si>
  <si>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</si>
  <si>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</si>
  <si>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</si>
  <si>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</si>
  <si>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</si>
  <si>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</si>
  <si>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</si>
  <si>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</si>
  <si>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</si>
  <si>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</si>
  <si>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</si>
  <si>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</si>
  <si>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</si>
  <si>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</si>
  <si>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</si>
  <si>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</si>
  <si>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</si>
  <si>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</si>
  <si>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</si>
  <si>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</si>
  <si>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</si>
  <si>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</si>
  <si>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</si>
  <si>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</si>
  <si>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</si>
  <si>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</si>
  <si>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</si>
  <si>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</si>
  <si>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</si>
  <si>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</si>
  <si>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</si>
  <si>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</si>
  <si>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</si>
  <si>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</si>
  <si>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</si>
  <si>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</si>
  <si>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</si>
  <si>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</si>
  <si>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</si>
  <si>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</si>
  <si>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</si>
  <si>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</si>
  <si>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</si>
  <si>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</si>
  <si>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</si>
  <si>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</si>
  <si>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</si>
  <si>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</si>
  <si>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</si>
  <si>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</si>
  <si>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</si>
  <si>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</si>
  <si>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</si>
  <si>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</si>
  <si>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</si>
  <si>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</si>
  <si>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</si>
  <si>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</si>
  <si>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</si>
  <si>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</si>
  <si>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</si>
  <si>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</si>
  <si>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</si>
  <si>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</si>
  <si>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</si>
  <si>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</si>
  <si>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</si>
  <si>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</si>
  <si>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</si>
  <si>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</si>
  <si>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</si>
  <si>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</si>
  <si>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</si>
  <si>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</si>
  <si>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</si>
  <si>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</si>
  <si>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</si>
  <si>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</si>
  <si>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</si>
  <si>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</si>
  <si>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</si>
  <si>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</si>
  <si>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</si>
  <si>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</si>
  <si>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</si>
  <si>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</si>
  <si>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</si>
  <si>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</si>
  <si>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</si>
  <si>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</si>
  <si>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</si>
  <si>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</si>
  <si>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</si>
  <si>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</si>
  <si>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</si>
  <si>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</si>
  <si>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</si>
  <si>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</si>
  <si>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</si>
  <si>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</si>
  <si>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</si>
  <si>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</si>
  <si>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</si>
  <si>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</si>
  <si>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</si>
  <si>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</si>
  <si>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</si>
  <si>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</si>
  <si>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</si>
  <si>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</si>
  <si>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</si>
  <si>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</si>
  <si>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</si>
  <si>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</si>
  <si>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</si>
  <si>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</si>
  <si>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</si>
  <si>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</si>
  <si>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</si>
  <si>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</si>
  <si>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</si>
  <si>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</si>
  <si>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</si>
  <si>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</si>
  <si>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</si>
  <si>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</si>
  <si>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</si>
  <si>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</si>
  <si>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</si>
  <si>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</si>
  <si>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</si>
  <si>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</si>
  <si>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</si>
  <si>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</si>
  <si>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</si>
  <si>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</si>
  <si>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</si>
  <si>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</si>
  <si>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</si>
  <si>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</si>
  <si>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</si>
  <si>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</si>
  <si>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</si>
  <si>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</si>
  <si>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</si>
  <si>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</si>
  <si>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</si>
  <si>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</si>
  <si>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</si>
  <si>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</si>
  <si>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</si>
  <si>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</si>
  <si>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</si>
  <si>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</si>
  <si>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</si>
  <si>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</si>
  <si>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</si>
  <si>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</si>
  <si>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</si>
  <si>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</si>
  <si>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</si>
  <si>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</si>
  <si>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</si>
  <si>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</si>
  <si>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</si>
  <si>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</si>
  <si>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</si>
  <si>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</si>
  <si>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</si>
  <si>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</si>
  <si>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</si>
  <si>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</si>
  <si>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</si>
  <si>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</si>
  <si>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</si>
  <si>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</si>
  <si>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</si>
  <si>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</si>
  <si>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</si>
  <si>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</si>
  <si>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</si>
  <si>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</si>
  <si>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</si>
  <si>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</si>
  <si>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</si>
  <si>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</si>
  <si>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</si>
  <si>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</si>
  <si>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</si>
  <si>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</si>
  <si>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</si>
  <si>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</si>
  <si>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</si>
  <si>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</si>
  <si>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</si>
  <si>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</si>
  <si>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</si>
  <si>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</si>
  <si>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</si>
  <si>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</si>
  <si>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</si>
  <si>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</si>
  <si>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</si>
  <si>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</si>
  <si>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</si>
  <si>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</si>
  <si>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</si>
  <si>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</si>
  <si>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</si>
  <si>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</si>
  <si>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</si>
  <si>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</si>
  <si>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</si>
  <si>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</si>
  <si>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</si>
  <si>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</si>
  <si>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</si>
  <si>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</si>
  <si>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</si>
  <si>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</si>
  <si>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</si>
  <si>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</si>
  <si>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</si>
  <si>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</si>
  <si>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</si>
  <si>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</si>
  <si>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</si>
  <si>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</si>
  <si>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</si>
  <si>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</si>
  <si>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</si>
  <si>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</si>
  <si>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</si>
  <si>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</si>
  <si>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</si>
  <si>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</si>
  <si>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</si>
  <si>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</si>
  <si>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</si>
  <si>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</si>
  <si>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</si>
  <si>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</si>
  <si>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</si>
  <si>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</si>
  <si>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</si>
  <si>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</si>
  <si>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</si>
  <si>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</si>
  <si>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</si>
  <si>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</si>
  <si>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</si>
  <si>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</si>
  <si>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</si>
  <si>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</si>
  <si>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</si>
  <si>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</si>
  <si>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</si>
  <si>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</si>
  <si>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</si>
  <si>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</si>
  <si>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</si>
  <si>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</si>
  <si>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</si>
  <si>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</si>
  <si>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</si>
  <si>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</si>
  <si>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</si>
  <si>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</si>
  <si>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</si>
  <si>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</si>
  <si>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</si>
  <si>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</si>
  <si>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</si>
  <si>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</si>
  <si>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</si>
  <si>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</si>
  <si>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</si>
  <si>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</si>
  <si>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</si>
  <si>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</si>
  <si>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</si>
  <si>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</si>
  <si>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</si>
  <si>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</si>
  <si>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</si>
  <si>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</si>
  <si>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</si>
  <si>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</si>
  <si>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</si>
  <si>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</si>
  <si>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</si>
  <si>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</si>
  <si>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</si>
  <si>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</si>
  <si>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</si>
  <si>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</si>
  <si>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</si>
  <si>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</si>
  <si>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</si>
  <si>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</si>
  <si>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</si>
  <si>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</si>
  <si>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</si>
  <si>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</si>
  <si>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</si>
  <si>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</si>
  <si>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</si>
  <si>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</si>
  <si>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</si>
  <si>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</si>
  <si>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</si>
  <si>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</si>
  <si>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</si>
  <si>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</si>
  <si>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</si>
  <si>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</si>
  <si>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</si>
  <si>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</si>
  <si>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</si>
  <si>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</si>
  <si>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</si>
  <si>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</si>
  <si>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</si>
  <si>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</si>
  <si>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</si>
  <si>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</si>
  <si>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</si>
  <si>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</si>
  <si>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</si>
  <si>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</si>
  <si>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</si>
  <si>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</si>
  <si>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</si>
  <si>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</si>
  <si>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</si>
  <si>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</si>
  <si>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</si>
  <si>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</si>
  <si>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</si>
  <si>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</si>
  <si>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</si>
  <si>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</si>
  <si>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</si>
  <si>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</si>
  <si>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</si>
  <si>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</si>
  <si>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</si>
  <si>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</si>
  <si>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</si>
  <si>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</si>
  <si>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</si>
  <si>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</si>
  <si>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</si>
  <si>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</si>
  <si>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</si>
  <si>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</si>
  <si>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</si>
  <si>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</si>
  <si>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</si>
  <si>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</si>
  <si>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</si>
  <si>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</si>
  <si>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</si>
  <si>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</si>
  <si>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</si>
  <si>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</si>
  <si>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</si>
  <si>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</si>
  <si>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</si>
  <si>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</si>
  <si>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</si>
  <si>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</si>
  <si>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</si>
  <si>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</si>
  <si>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</si>
  <si>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</si>
  <si>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</si>
  <si>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</si>
  <si>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</si>
  <si>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</si>
  <si>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</si>
  <si>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</si>
  <si>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</si>
  <si>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</si>
  <si>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</si>
  <si>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</si>
  <si>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</si>
  <si>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</si>
  <si>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</si>
  <si>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</si>
  <si>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</si>
  <si>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</si>
  <si>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</si>
  <si>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</si>
  <si>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</si>
  <si>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</si>
  <si>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</si>
  <si>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</si>
  <si>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</si>
  <si>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</si>
  <si>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</si>
  <si>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</si>
  <si>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</si>
  <si>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</si>
  <si>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</si>
  <si>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</si>
  <si>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</si>
  <si>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</si>
  <si>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</si>
  <si>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</si>
  <si>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</si>
  <si>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</si>
  <si>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</si>
  <si>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</si>
  <si>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</si>
  <si>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</si>
  <si>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</si>
  <si>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</si>
  <si>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</si>
  <si>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</si>
  <si>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</si>
  <si>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</si>
  <si>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</si>
  <si>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</si>
  <si>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</si>
  <si>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</si>
  <si>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</si>
  <si>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</si>
  <si>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</si>
  <si>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</si>
  <si>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</si>
  <si>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</si>
  <si>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</si>
  <si>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</si>
  <si>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</si>
  <si>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</si>
  <si>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</si>
  <si>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</si>
  <si>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</si>
  <si>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</si>
  <si>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</si>
  <si>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</si>
  <si>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</si>
  <si>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</si>
  <si>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</si>
  <si>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</si>
  <si>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</si>
  <si>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</si>
  <si>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</si>
  <si>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</si>
  <si>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</si>
  <si>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</si>
  <si>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</si>
  <si>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</si>
  <si>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</si>
  <si>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</si>
  <si>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</si>
  <si>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</si>
  <si>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</si>
  <si>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</si>
  <si>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</si>
  <si>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</si>
  <si>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</si>
  <si>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</si>
  <si>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</si>
  <si>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</si>
  <si>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</si>
  <si>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</si>
  <si>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</si>
  <si>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</si>
  <si>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</si>
  <si>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</si>
  <si>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</si>
  <si>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</si>
  <si>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</si>
  <si>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</si>
  <si>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</si>
  <si>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</si>
  <si>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</si>
  <si>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</si>
  <si>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</si>
  <si>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</si>
  <si>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</si>
  <si>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</si>
  <si>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</si>
  <si>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</si>
  <si>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</si>
  <si>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</si>
  <si>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</si>
  <si>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</si>
  <si>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</si>
  <si>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</si>
  <si>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</si>
  <si>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</si>
  <si>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</si>
  <si>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</si>
  <si>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</si>
  <si>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</si>
  <si>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</si>
  <si>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</si>
  <si>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</si>
  <si>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</si>
  <si>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</si>
  <si>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</si>
  <si>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</si>
  <si>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</si>
  <si>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</si>
  <si>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</si>
  <si>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</si>
  <si>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</si>
  <si>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</si>
  <si>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</si>
  <si>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</si>
  <si>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</si>
  <si>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</si>
  <si>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</si>
  <si>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</si>
  <si>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</si>
  <si>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</si>
  <si>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</si>
  <si>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</si>
  <si>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</si>
  <si>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</si>
  <si>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</si>
  <si>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</si>
  <si>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</si>
  <si>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</si>
  <si>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</si>
  <si>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</si>
  <si>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</si>
  <si>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</si>
  <si>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</si>
  <si>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</si>
  <si>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</si>
  <si>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</si>
  <si>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</si>
  <si>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</si>
  <si>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</si>
  <si>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</si>
  <si>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</si>
  <si>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</si>
  <si>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</si>
  <si>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</si>
  <si>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</si>
  <si>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</si>
  <si>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</si>
  <si>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</si>
  <si>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</si>
  <si>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</si>
  <si>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</si>
  <si>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</si>
  <si>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</si>
  <si>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</si>
  <si>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</si>
  <si>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</si>
  <si>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</si>
  <si>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</si>
  <si>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</si>
  <si>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</si>
  <si>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</si>
  <si>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</si>
  <si>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</si>
  <si>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</si>
  <si>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</si>
  <si>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</si>
  <si>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</si>
  <si>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</si>
  <si>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</si>
  <si>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</si>
  <si>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</si>
  <si>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</si>
  <si>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</si>
  <si>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</si>
  <si>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</si>
  <si>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</si>
  <si>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</si>
  <si>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</si>
  <si>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</si>
  <si>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</si>
  <si>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</si>
  <si>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</si>
  <si>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</si>
  <si>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</si>
  <si>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</si>
  <si>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</si>
  <si>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</si>
  <si>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</si>
  <si>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</si>
  <si>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</si>
  <si>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</si>
  <si>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</si>
  <si>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</si>
  <si>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</si>
  <si>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</si>
  <si>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</si>
  <si>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</si>
  <si>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</si>
  <si>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</si>
  <si>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</si>
  <si>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</si>
  <si>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</si>
  <si>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</si>
  <si>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</si>
  <si>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</si>
  <si>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</si>
  <si>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</si>
  <si>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</si>
  <si>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</si>
  <si>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</si>
  <si>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</si>
  <si>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</si>
  <si>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</si>
  <si>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</si>
  <si>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</si>
  <si>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</si>
  <si>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</si>
  <si>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</si>
  <si>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</si>
  <si>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</si>
  <si>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</si>
  <si>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</si>
  <si>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</si>
  <si>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</si>
  <si>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</si>
  <si>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</si>
  <si>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</si>
  <si>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</si>
  <si>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</si>
  <si>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</si>
  <si>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</si>
  <si>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</si>
  <si>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</si>
  <si>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</si>
  <si>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</si>
  <si>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</si>
  <si>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</si>
  <si>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</si>
  <si>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</si>
  <si>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</si>
  <si>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</si>
  <si>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</si>
  <si>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</si>
  <si>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</si>
  <si>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</si>
  <si>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</si>
  <si>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</si>
  <si>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</si>
  <si>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</si>
  <si>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</si>
  <si>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</si>
  <si>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</si>
  <si>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</si>
  <si>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</si>
  <si>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</si>
  <si>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</si>
  <si>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</si>
  <si>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</si>
  <si>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</si>
  <si>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</si>
  <si>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</si>
  <si>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</si>
  <si>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</si>
  <si>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</si>
  <si>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</si>
  <si>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</si>
  <si>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</si>
  <si>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</si>
  <si>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</si>
  <si>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</si>
  <si>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</si>
  <si>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</si>
  <si>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</si>
  <si>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</si>
  <si>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</si>
  <si>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</si>
  <si>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</si>
  <si>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</si>
  <si>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</si>
  <si>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</si>
  <si>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</si>
  <si>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</si>
  <si>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</si>
  <si>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</si>
  <si>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</si>
  <si>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</si>
  <si>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</si>
  <si>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</si>
  <si>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</si>
  <si>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</si>
  <si>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</si>
  <si>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</si>
  <si>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</si>
  <si>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</si>
  <si>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</si>
  <si>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</si>
  <si>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</si>
  <si>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</si>
  <si>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</si>
  <si>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</si>
  <si>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</si>
  <si>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</si>
  <si>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</si>
  <si>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</si>
  <si>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</si>
  <si>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</si>
  <si>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</si>
  <si>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</si>
  <si>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</si>
  <si>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</si>
  <si>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</si>
  <si>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</si>
  <si>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</si>
  <si>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</si>
  <si>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</si>
  <si>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</si>
  <si>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</si>
  <si>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</si>
  <si>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</si>
  <si>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</si>
  <si>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</si>
  <si>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</si>
  <si>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</si>
  <si>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</si>
  <si>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</si>
  <si>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</si>
  <si>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</si>
  <si>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</si>
  <si>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</si>
  <si>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</si>
  <si>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</si>
  <si>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</si>
  <si>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</si>
  <si>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</si>
  <si>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</si>
  <si>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</si>
  <si>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</si>
  <si>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</si>
  <si>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</si>
  <si>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</si>
  <si>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</si>
  <si>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</si>
  <si>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</si>
  <si>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</si>
  <si>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</si>
  <si>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</si>
  <si>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</si>
  <si>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</si>
  <si>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</si>
  <si>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</si>
  <si>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</si>
  <si>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</si>
  <si>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</si>
  <si>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</si>
  <si>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</si>
  <si>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</si>
  <si>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</si>
  <si>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</si>
  <si>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</si>
  <si>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</si>
  <si>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</si>
  <si>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</si>
  <si>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</si>
  <si>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</si>
  <si>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</si>
  <si>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</si>
  <si>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</si>
  <si>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</si>
  <si>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</si>
  <si>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</si>
  <si>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</si>
  <si>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</si>
  <si>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</si>
  <si>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</si>
  <si>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</si>
  <si>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</si>
  <si>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</si>
  <si>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</si>
  <si>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</si>
  <si>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</si>
  <si>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</si>
  <si>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</si>
  <si>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</si>
  <si>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</si>
  <si>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</si>
  <si>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</si>
  <si>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</si>
  <si>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</si>
  <si>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</si>
  <si>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</si>
  <si>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</si>
  <si>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</si>
  <si>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</si>
  <si>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</si>
  <si>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</si>
  <si>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</si>
  <si>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</si>
  <si>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</si>
  <si>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</si>
  <si>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</si>
  <si>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</si>
  <si>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</si>
  <si>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</si>
  <si>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</si>
  <si>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</si>
  <si>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</si>
  <si>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</si>
  <si>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</si>
  <si>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</si>
  <si>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</si>
  <si>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</si>
  <si>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</si>
  <si>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</si>
  <si>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</si>
  <si>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</si>
  <si>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</si>
  <si>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</si>
  <si>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</si>
  <si>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</si>
  <si>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</si>
  <si>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</si>
  <si>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</si>
  <si>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</si>
  <si>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</si>
  <si>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</si>
  <si>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</si>
  <si>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</si>
  <si>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</si>
  <si>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</si>
  <si>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</si>
  <si>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</si>
  <si>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</si>
  <si>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</si>
  <si>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</si>
  <si>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</si>
  <si>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</si>
  <si>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</si>
  <si>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</si>
  <si>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</si>
  <si>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</si>
  <si>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</si>
  <si>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</si>
  <si>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</si>
  <si>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</si>
  <si>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</si>
  <si>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</si>
  <si>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</si>
  <si>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</si>
  <si>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</si>
  <si>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</si>
  <si>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</si>
  <si>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</si>
  <si>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</si>
  <si>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</si>
  <si>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</si>
  <si>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</si>
  <si>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</si>
  <si>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</si>
  <si>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</si>
  <si>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</si>
  <si>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</si>
  <si>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</si>
  <si>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</si>
  <si>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</si>
  <si>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</si>
  <si>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</si>
  <si>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</si>
  <si>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</si>
  <si>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</si>
  <si>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</si>
  <si>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</si>
  <si>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</si>
  <si>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</si>
  <si>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</si>
  <si>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</si>
  <si>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</si>
  <si>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</si>
  <si>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</si>
  <si>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</si>
  <si>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</si>
  <si>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</si>
  <si>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</si>
  <si>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</si>
  <si>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</si>
  <si>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</si>
  <si>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</si>
  <si>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</si>
  <si>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</si>
  <si>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</si>
  <si>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</si>
  <si>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</si>
  <si>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</si>
  <si>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</si>
  <si>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</si>
  <si>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</si>
  <si>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</si>
  <si>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</si>
  <si>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</si>
  <si>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</si>
  <si>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</si>
  <si>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</si>
  <si>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</si>
  <si>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</si>
  <si>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</si>
  <si>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</si>
  <si>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</si>
  <si>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</si>
  <si>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</si>
  <si>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</si>
  <si>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</si>
  <si>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</si>
  <si>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</si>
  <si>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</si>
  <si>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</si>
  <si>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</si>
  <si>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</si>
  <si>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</si>
  <si>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</si>
  <si>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</si>
  <si>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</si>
  <si>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</si>
  <si>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</si>
  <si>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</si>
  <si>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</si>
  <si>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</si>
  <si>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</si>
  <si>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</si>
  <si>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</si>
  <si>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</si>
  <si>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</si>
  <si>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</si>
  <si>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</si>
  <si>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</si>
  <si>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</si>
  <si>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</si>
  <si>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</si>
  <si>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</si>
  <si>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</si>
  <si>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</si>
  <si>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</si>
  <si>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</si>
  <si>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</si>
  <si>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</si>
  <si>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</si>
  <si>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</si>
  <si>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</si>
  <si>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</si>
  <si>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</si>
  <si>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</si>
  <si>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</si>
  <si>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</si>
  <si>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</si>
  <si>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</si>
  <si>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</si>
  <si>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</si>
  <si>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</si>
  <si>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</si>
  <si>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</si>
  <si>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</si>
  <si>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</si>
  <si>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</si>
  <si>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</si>
  <si>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</si>
  <si>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</si>
  <si>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</si>
  <si>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</si>
  <si>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</si>
  <si>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</si>
  <si>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</si>
  <si>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</si>
  <si>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</si>
  <si>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</si>
  <si>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</si>
  <si>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</si>
  <si>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</si>
  <si>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</si>
  <si>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</si>
  <si>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</si>
  <si>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</si>
  <si>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</si>
  <si>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</si>
  <si>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</si>
  <si>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</si>
  <si>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</si>
  <si>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</si>
  <si>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</si>
  <si>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</si>
  <si>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</si>
  <si>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</si>
  <si>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</si>
  <si>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</si>
  <si>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</si>
  <si>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</si>
  <si>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</si>
  <si>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</si>
  <si>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</si>
  <si>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</si>
  <si>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</si>
  <si>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</si>
  <si>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</si>
  <si>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</si>
  <si>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</si>
  <si>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</si>
  <si>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</si>
  <si>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</si>
  <si>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</si>
  <si>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</si>
  <si>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</si>
  <si>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</si>
  <si>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</si>
  <si>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</si>
  <si>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</si>
  <si>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</si>
  <si>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</si>
  <si>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</si>
  <si>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</si>
  <si>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</si>
  <si>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</si>
  <si>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</si>
  <si>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</si>
  <si>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</si>
  <si>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</si>
  <si>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</si>
  <si>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</si>
  <si>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</si>
  <si>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</si>
  <si>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</si>
  <si>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</si>
  <si>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</si>
  <si>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</si>
  <si>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</si>
  <si>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</si>
  <si>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</si>
  <si>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</si>
  <si>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</si>
  <si>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</si>
  <si>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</si>
  <si>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</si>
  <si>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</si>
  <si>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</si>
  <si>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</si>
  <si>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</si>
  <si>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</si>
  <si>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</si>
  <si>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</si>
  <si>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</si>
  <si>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</si>
  <si>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</si>
  <si>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</si>
  <si>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</si>
  <si>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</si>
  <si>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</si>
  <si>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</si>
  <si>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</si>
  <si>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</si>
  <si>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</si>
  <si>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</si>
  <si>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</si>
  <si>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</si>
  <si>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</si>
  <si>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</si>
  <si>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</si>
  <si>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</si>
  <si>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</si>
  <si>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</si>
  <si>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</si>
  <si>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</si>
  <si>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</si>
  <si>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</si>
  <si>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</si>
  <si>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</si>
  <si>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</si>
  <si>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</si>
  <si>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</si>
  <si>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</si>
  <si>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</si>
  <si>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</si>
  <si>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</si>
  <si>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</si>
  <si>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</si>
  <si>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</si>
  <si>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</si>
  <si>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</si>
  <si>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</si>
  <si>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</si>
  <si>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</si>
  <si>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</si>
  <si>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</si>
  <si>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</si>
  <si>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</si>
  <si>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</si>
  <si>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</si>
  <si>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</si>
  <si>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</si>
  <si>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</si>
  <si>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</si>
  <si>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</si>
  <si>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</si>
  <si>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</si>
  <si>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</si>
  <si>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</si>
  <si>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</si>
  <si>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</si>
  <si>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</si>
  <si>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</si>
  <si>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</si>
  <si>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</si>
  <si>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</si>
  <si>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</si>
  <si>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</si>
  <si>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</si>
  <si>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</si>
  <si>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</si>
  <si>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</si>
  <si>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</si>
  <si>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</si>
  <si>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</si>
  <si>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</si>
  <si>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</si>
  <si>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</si>
  <si>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</si>
  <si>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</si>
  <si>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</si>
  <si>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</si>
  <si>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</si>
  <si>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</si>
  <si>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</si>
  <si>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</si>
  <si>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</si>
  <si>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</si>
  <si>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</si>
  <si>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</si>
  <si>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</si>
  <si>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</si>
  <si>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</si>
  <si>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</si>
  <si>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</si>
  <si>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</si>
  <si>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</si>
  <si>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</si>
  <si>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</si>
  <si>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</si>
  <si>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</si>
  <si>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</si>
  <si>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</si>
  <si>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</si>
  <si>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</si>
  <si>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</si>
  <si>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</si>
  <si>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</si>
  <si>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</si>
  <si>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</si>
  <si>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</si>
  <si>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</si>
  <si>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</si>
  <si>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</si>
  <si>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</si>
  <si>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</si>
  <si>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</si>
  <si>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</si>
  <si>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</si>
  <si>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</si>
  <si>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</si>
  <si>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</si>
  <si>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</si>
  <si>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</si>
  <si>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</si>
  <si>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</si>
  <si>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</si>
  <si>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</si>
  <si>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</si>
  <si>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</si>
  <si>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</si>
  <si>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</si>
  <si>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</si>
  <si>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</si>
  <si>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</si>
  <si>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</si>
  <si>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</si>
  <si>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</si>
  <si>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</si>
  <si>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</si>
  <si>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</si>
  <si>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</si>
  <si>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</si>
  <si>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</si>
  <si>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</si>
  <si>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</si>
  <si>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</si>
  <si>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</si>
  <si>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</si>
  <si>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</si>
  <si>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</si>
  <si>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</si>
  <si>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</si>
  <si>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</si>
  <si>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</si>
  <si>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</si>
  <si>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</si>
  <si>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</si>
  <si>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</si>
  <si>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</si>
  <si>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</si>
  <si>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</si>
  <si>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</si>
  <si>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</si>
  <si>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</si>
  <si>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</si>
  <si>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</si>
  <si>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</si>
  <si>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</si>
  <si>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</si>
  <si>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</si>
  <si>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</si>
  <si>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</si>
  <si>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</si>
  <si>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</si>
  <si>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</si>
  <si>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</si>
  <si>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</si>
  <si>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</si>
  <si>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</si>
  <si>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</si>
  <si>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</si>
  <si>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</si>
  <si>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</si>
  <si>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</si>
  <si>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</si>
  <si>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</si>
  <si>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</si>
  <si>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</si>
  <si>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</si>
  <si>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</si>
  <si>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</si>
  <si>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</si>
  <si>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</si>
  <si>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</si>
  <si>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</si>
  <si>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</si>
  <si>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</si>
  <si>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</si>
  <si>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</si>
  <si>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</si>
  <si>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</si>
  <si>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</si>
  <si>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</si>
  <si>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</si>
  <si>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</si>
  <si>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</si>
  <si>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</si>
  <si>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</si>
  <si>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</si>
  <si>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</si>
  <si>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</si>
  <si>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</si>
  <si>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</si>
  <si>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</si>
  <si>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</si>
  <si>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</si>
  <si>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</si>
  <si>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</si>
  <si>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</si>
  <si>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</si>
  <si>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</si>
  <si>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</si>
  <si>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</si>
  <si>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</si>
  <si>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</si>
  <si>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</si>
  <si>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</si>
  <si>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</si>
  <si>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</si>
  <si>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</si>
  <si>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</si>
  <si>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</si>
  <si>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</si>
  <si>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</si>
  <si>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</si>
  <si>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</si>
  <si>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</si>
  <si>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</si>
  <si>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</si>
  <si>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</si>
  <si>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</si>
  <si>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</si>
  <si>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</si>
  <si>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</si>
  <si>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</si>
  <si>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</si>
  <si>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</si>
  <si>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</si>
  <si>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</si>
  <si>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</si>
  <si>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</si>
  <si>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</si>
  <si>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</si>
  <si>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</si>
  <si>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</si>
  <si>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</si>
  <si>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</si>
  <si>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</si>
  <si>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</si>
  <si>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</si>
  <si>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</si>
  <si>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</si>
  <si>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</si>
  <si>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</si>
  <si>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</si>
  <si>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</si>
  <si>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</si>
  <si>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</si>
  <si>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</si>
  <si>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</si>
  <si>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</si>
  <si>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</si>
  <si>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</si>
  <si>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</si>
  <si>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</si>
  <si>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</si>
  <si>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</si>
  <si>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</si>
  <si>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</si>
  <si>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</si>
  <si>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</si>
  <si>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</si>
  <si>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</si>
  <si>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</si>
  <si>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</si>
  <si>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</si>
  <si>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</si>
  <si>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</si>
  <si>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</si>
  <si>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</si>
  <si>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</si>
  <si>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</si>
  <si>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</si>
  <si>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</si>
  <si>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</si>
  <si>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</si>
  <si>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</si>
  <si>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</si>
  <si>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</si>
  <si>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</si>
  <si>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</si>
  <si>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</si>
  <si>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</si>
  <si>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</si>
  <si>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</si>
  <si>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</si>
  <si>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</si>
  <si>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</si>
  <si>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</si>
  <si>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</si>
  <si>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</si>
  <si>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</si>
  <si>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</si>
  <si>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</si>
  <si>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</si>
  <si>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</si>
  <si>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</si>
  <si>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</si>
  <si>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</si>
  <si>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</si>
  <si>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</si>
  <si>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</si>
  <si>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</si>
  <si>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</si>
  <si>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</si>
  <si>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</si>
  <si>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</si>
  <si>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</si>
  <si>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</si>
  <si>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</si>
  <si>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</si>
  <si>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</si>
  <si>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</si>
  <si>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</si>
  <si>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</si>
  <si>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</si>
  <si>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</si>
  <si>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</si>
  <si>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</si>
  <si>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</si>
  <si>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</si>
  <si>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</si>
  <si>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</si>
  <si>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</si>
  <si>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</si>
  <si>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</si>
  <si>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</si>
  <si>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</si>
  <si>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</si>
  <si>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</si>
  <si>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</si>
  <si>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</si>
  <si>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</si>
  <si>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</si>
  <si>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</si>
  <si>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</si>
  <si>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</si>
  <si>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</si>
  <si>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</si>
  <si>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</si>
  <si>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</si>
  <si>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</si>
  <si>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</si>
  <si>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</si>
  <si>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</si>
  <si>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</si>
  <si>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</si>
  <si>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</si>
  <si>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</si>
  <si>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</si>
  <si>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</si>
  <si>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</si>
  <si>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</si>
  <si>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</si>
  <si>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</si>
  <si>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</si>
  <si>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</si>
  <si>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</si>
  <si>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</si>
  <si>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</si>
  <si>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</si>
  <si>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</si>
  <si>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</si>
  <si>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</si>
  <si>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</si>
  <si>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</si>
  <si>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</si>
  <si>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</si>
  <si>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</si>
  <si>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</si>
  <si>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</si>
  <si>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</si>
  <si>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</si>
  <si>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</si>
  <si>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</si>
  <si>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</si>
  <si>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</si>
  <si>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</si>
  <si>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</si>
  <si>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</si>
  <si>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</si>
  <si>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</si>
  <si>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</si>
  <si>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</si>
  <si>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</si>
  <si>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</si>
  <si>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</si>
  <si>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</si>
  <si>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</si>
  <si>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</si>
  <si>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</si>
  <si>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</si>
  <si>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</si>
  <si>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</si>
  <si>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</si>
  <si>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</si>
  <si>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</si>
  <si>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</si>
  <si>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</si>
  <si>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</si>
  <si>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</si>
  <si>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</si>
  <si>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</si>
  <si>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</si>
  <si>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</si>
  <si>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</si>
  <si>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</si>
  <si>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</si>
  <si>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</si>
  <si>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</si>
  <si>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</si>
  <si>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</si>
  <si>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</si>
  <si>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</si>
  <si>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</si>
  <si>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</si>
  <si>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</si>
  <si>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</si>
  <si>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</si>
  <si>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</si>
  <si>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</si>
  <si>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</si>
  <si>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</si>
  <si>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</si>
  <si>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</si>
  <si>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</si>
  <si>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</si>
  <si>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</si>
  <si>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</si>
  <si>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</si>
  <si>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</si>
  <si>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</si>
  <si>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</si>
  <si>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</si>
  <si>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</si>
  <si>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</si>
  <si>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</si>
  <si>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</si>
  <si>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</si>
  <si>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</si>
  <si>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</si>
  <si>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</si>
  <si>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</si>
  <si>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</si>
  <si>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</si>
  <si>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</si>
  <si>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</si>
  <si>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</si>
  <si>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</si>
  <si>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</si>
  <si>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</si>
  <si>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</si>
  <si>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</si>
  <si>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</si>
  <si>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</si>
  <si>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</si>
  <si>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</si>
  <si>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</si>
  <si>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</si>
  <si>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</si>
  <si>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</si>
  <si>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</si>
  <si>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</si>
  <si>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</si>
  <si>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</si>
  <si>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</si>
  <si>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</si>
  <si>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</si>
  <si>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</si>
  <si>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</si>
  <si>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</si>
  <si>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</si>
  <si>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</si>
  <si>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</si>
  <si>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</si>
  <si>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</si>
  <si>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</si>
  <si>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</si>
  <si>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</si>
  <si>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</si>
  <si>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</si>
  <si>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</si>
  <si>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</si>
  <si>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</si>
  <si>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</si>
  <si>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</si>
  <si>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</si>
  <si>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</si>
  <si>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</si>
  <si>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</si>
  <si>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</si>
  <si>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</si>
  <si>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</si>
  <si>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</si>
  <si>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</si>
  <si>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</si>
  <si>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</si>
  <si>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</si>
  <si>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</si>
  <si>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</si>
  <si>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</si>
  <si>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</si>
  <si>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</si>
  <si>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</si>
  <si>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</si>
  <si>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</si>
  <si>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</si>
  <si>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</si>
  <si>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</si>
  <si>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</si>
  <si>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</si>
  <si>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</si>
  <si>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</si>
  <si>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</si>
  <si>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</si>
  <si>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</si>
  <si>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</si>
  <si>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</si>
  <si>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</si>
  <si>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</si>
  <si>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</si>
  <si>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</si>
  <si>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</si>
  <si>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</si>
  <si>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</si>
  <si>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</si>
  <si>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</si>
  <si>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</si>
  <si>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</si>
  <si>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</si>
  <si>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</si>
  <si>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</si>
  <si>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</si>
  <si>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</si>
  <si>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</si>
  <si>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</si>
  <si>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</si>
  <si>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</si>
  <si>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</si>
  <si>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</si>
  <si>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</si>
  <si>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</si>
  <si>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</si>
  <si>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</si>
  <si>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</si>
  <si>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</si>
  <si>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</si>
  <si>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</si>
  <si>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</si>
  <si>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</si>
  <si>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</si>
  <si>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</si>
  <si>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</si>
  <si>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</si>
  <si>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</si>
  <si>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</si>
  <si>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</si>
  <si>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</si>
  <si>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</si>
  <si>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</si>
  <si>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</si>
  <si>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</si>
  <si>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</si>
  <si>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</si>
  <si>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</si>
  <si>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</si>
  <si>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</si>
  <si>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</si>
  <si>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</si>
  <si>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</si>
  <si>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</si>
  <si>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</si>
  <si>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</si>
  <si>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</si>
  <si>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</si>
  <si>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</si>
  <si>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</si>
  <si>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</si>
  <si>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</si>
  <si>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</si>
  <si>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</si>
  <si>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</si>
  <si>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</si>
  <si>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</si>
  <si>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</si>
  <si>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</si>
  <si>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</si>
  <si>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</si>
  <si>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</si>
  <si>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</si>
  <si>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</si>
  <si>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</si>
  <si>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</si>
  <si>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</si>
  <si>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</si>
  <si>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</si>
  <si>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</si>
  <si>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</si>
  <si>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</si>
  <si>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</si>
  <si>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</si>
  <si>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</si>
  <si>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</si>
  <si>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</si>
  <si>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</si>
  <si>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</si>
  <si>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</si>
  <si>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</si>
  <si>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</si>
  <si>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</si>
  <si>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</si>
  <si>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</si>
  <si>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</si>
  <si>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</si>
  <si>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</si>
  <si>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</si>
  <si>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</si>
  <si>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</si>
  <si>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</si>
  <si>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</si>
  <si>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</si>
  <si>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</si>
  <si>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</si>
  <si>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</si>
  <si>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</si>
  <si>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</si>
  <si>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</si>
  <si>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</si>
  <si>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</si>
  <si>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</si>
  <si>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</si>
  <si>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</si>
  <si>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</si>
  <si>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</si>
  <si>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</si>
  <si>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</si>
  <si>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</si>
  <si>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</si>
  <si>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</si>
  <si>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</si>
  <si>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</si>
  <si>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</si>
  <si>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</si>
  <si>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</si>
  <si>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</si>
  <si>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</si>
  <si>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</si>
  <si>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</si>
  <si>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</si>
  <si>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</si>
  <si>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</si>
  <si>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</si>
  <si>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</si>
  <si>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</si>
  <si>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</si>
  <si>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</si>
  <si>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</si>
  <si>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</si>
  <si>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</si>
  <si>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</si>
  <si>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</si>
  <si>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</si>
  <si>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</si>
  <si>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</si>
  <si>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</si>
  <si>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</si>
  <si>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</si>
  <si>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</si>
  <si>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</si>
  <si>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</si>
  <si>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</si>
  <si>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</si>
  <si>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</si>
  <si>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</si>
  <si>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</si>
  <si>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</si>
  <si>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</si>
  <si>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</si>
  <si>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</si>
  <si>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</si>
  <si>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</si>
  <si>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</si>
  <si>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</si>
  <si>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</si>
  <si>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</si>
  <si>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</si>
  <si>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</si>
  <si>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</si>
  <si>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</si>
  <si>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</si>
  <si>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</si>
  <si>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</si>
  <si>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</si>
  <si>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</si>
  <si>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</si>
  <si>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</si>
  <si>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</si>
  <si>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</si>
  <si>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</si>
  <si>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</si>
  <si>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</si>
  <si>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</si>
  <si>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</si>
  <si>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</si>
  <si>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</si>
  <si>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</si>
  <si>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</si>
  <si>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</si>
  <si>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</si>
  <si>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</si>
  <si>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</si>
  <si>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</si>
  <si>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</si>
  <si>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</si>
  <si>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</si>
  <si>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</si>
  <si>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</si>
  <si>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</si>
  <si>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</si>
  <si>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</si>
  <si>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</si>
  <si>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</si>
  <si>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</si>
  <si>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</si>
  <si>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</si>
  <si>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</si>
  <si>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</si>
  <si>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</si>
  <si>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</si>
  <si>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</si>
  <si>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</si>
  <si>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</si>
  <si>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</si>
  <si>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</si>
  <si>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</si>
  <si>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</si>
  <si>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</si>
  <si>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</si>
  <si>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</si>
  <si>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</si>
  <si>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</si>
  <si>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</si>
  <si>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</si>
  <si>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</si>
  <si>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</si>
  <si>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</si>
  <si>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</si>
  <si>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</si>
  <si>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</si>
  <si>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</si>
  <si>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</si>
  <si>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</si>
  <si>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</si>
  <si>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</si>
  <si>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</si>
  <si>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</si>
  <si>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</si>
  <si>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</si>
  <si>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</si>
  <si>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</si>
  <si>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</si>
  <si>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</si>
  <si>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</si>
  <si>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</si>
  <si>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</si>
  <si>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</si>
  <si>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</si>
  <si>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</si>
  <si>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</si>
  <si>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</si>
  <si>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</si>
  <si>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</si>
  <si>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</si>
  <si>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</si>
  <si>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</si>
  <si>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</si>
  <si>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</si>
  <si>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</si>
  <si>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</si>
  <si>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</si>
  <si>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</si>
  <si>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</si>
  <si>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</si>
  <si>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</si>
  <si>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</si>
  <si>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</si>
  <si>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</si>
  <si>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</si>
  <si>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</si>
  <si>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</si>
  <si>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</si>
  <si>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</si>
  <si>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</si>
  <si>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</si>
  <si>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</si>
  <si>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</si>
  <si>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</si>
  <si>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</si>
  <si>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</si>
  <si>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</si>
  <si>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</si>
  <si>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</si>
  <si>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</si>
  <si>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</si>
  <si>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</si>
  <si>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</si>
  <si>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</si>
  <si>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</si>
  <si>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</si>
  <si>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</si>
  <si>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</si>
  <si>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</si>
  <si>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</si>
  <si>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</si>
  <si>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</si>
  <si>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</si>
  <si>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</si>
  <si>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</si>
  <si>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</si>
  <si>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</si>
  <si>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</si>
  <si>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</si>
  <si>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</si>
  <si>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</si>
  <si>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</si>
  <si>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</si>
  <si>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</si>
  <si>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</si>
  <si>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</si>
  <si>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</si>
  <si>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</si>
  <si>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</si>
  <si>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</si>
  <si>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</si>
  <si>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</si>
  <si>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</si>
  <si>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</si>
  <si>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</si>
  <si>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</si>
  <si>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</si>
  <si>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</si>
  <si>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</si>
  <si>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</si>
  <si>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</si>
  <si>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</si>
  <si>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</si>
  <si>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</si>
  <si>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</si>
  <si>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</si>
  <si>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</si>
  <si>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</si>
  <si>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</si>
  <si>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</si>
  <si>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</si>
  <si>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</si>
  <si>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</si>
  <si>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</si>
  <si>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</si>
  <si>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</si>
  <si>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</si>
  <si>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</si>
  <si>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</si>
  <si>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</si>
  <si>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</si>
  <si>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</si>
  <si>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</si>
  <si>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</si>
  <si>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</si>
  <si>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</si>
  <si>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</si>
  <si>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</si>
  <si>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</si>
  <si>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</si>
  <si>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</si>
  <si>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</si>
  <si>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</si>
  <si>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</si>
  <si>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</si>
  <si>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</si>
  <si>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</si>
  <si>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</si>
  <si>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</si>
  <si>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</si>
  <si>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</si>
  <si>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</si>
  <si>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</si>
  <si>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</si>
  <si>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</si>
  <si>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</si>
  <si>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</si>
  <si>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</si>
  <si>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</si>
  <si>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</si>
  <si>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</si>
  <si>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</si>
  <si>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</si>
  <si>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</si>
  <si>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</si>
  <si>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</si>
  <si>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</si>
  <si>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</si>
  <si>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</si>
  <si>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</si>
  <si>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</si>
  <si>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</si>
  <si>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</si>
  <si>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</si>
  <si>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</si>
  <si>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</si>
  <si>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</si>
  <si>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</si>
  <si>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</si>
  <si>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</si>
  <si>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</si>
  <si>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</si>
  <si>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</si>
  <si>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</si>
  <si>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</si>
  <si>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</si>
  <si>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</si>
  <si>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</si>
  <si>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</si>
  <si>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</si>
  <si>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</si>
  <si>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</si>
  <si>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</si>
  <si>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</si>
  <si>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</si>
  <si>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</si>
  <si>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</si>
  <si>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</si>
  <si>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</si>
  <si>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</si>
  <si>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</si>
  <si>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</si>
  <si>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</si>
  <si>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</si>
  <si>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</si>
  <si>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</si>
  <si>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</si>
  <si>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</si>
  <si>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</si>
  <si>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</si>
  <si>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</si>
  <si>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</si>
  <si>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</si>
  <si>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</si>
  <si>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</si>
  <si>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</si>
  <si>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</si>
  <si>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</si>
  <si>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</si>
  <si>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</si>
  <si>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</si>
  <si>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</si>
  <si>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</si>
  <si>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</si>
  <si>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</si>
  <si>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</si>
  <si>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</si>
  <si>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</si>
  <si>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</si>
  <si>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</si>
  <si>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</si>
  <si>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</si>
  <si>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</si>
  <si>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</si>
  <si>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</si>
  <si>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</si>
  <si>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</si>
  <si>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</si>
  <si>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</si>
  <si>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</si>
  <si>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</si>
  <si>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</si>
  <si>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</si>
  <si>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</si>
  <si>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</si>
  <si>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</si>
  <si>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</si>
  <si>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</si>
  <si>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</si>
  <si>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</si>
  <si>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</si>
  <si>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</si>
  <si>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</si>
  <si>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</si>
  <si>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</si>
  <si>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</si>
  <si>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</si>
  <si>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</si>
  <si>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</si>
  <si>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</si>
  <si>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</si>
  <si>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</si>
  <si>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</si>
  <si>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</si>
  <si>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</si>
  <si>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</si>
  <si>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</si>
  <si>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</si>
  <si>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</si>
  <si>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</si>
  <si>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</si>
  <si>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</si>
  <si>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</si>
  <si>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</si>
  <si>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</si>
  <si>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</si>
  <si>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</si>
  <si>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</si>
  <si>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</si>
  <si>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</si>
  <si>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</si>
  <si>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</si>
  <si>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</si>
  <si>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</si>
  <si>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</si>
  <si>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</si>
  <si>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</si>
  <si>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</si>
  <si>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</si>
  <si>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</si>
  <si>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</si>
  <si>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</si>
  <si>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</si>
  <si>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</si>
  <si>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</si>
  <si>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</si>
  <si>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</si>
  <si>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</si>
  <si>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</si>
  <si>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</si>
  <si>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</si>
  <si>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</si>
  <si>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</si>
  <si>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</si>
  <si>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</si>
  <si>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</si>
  <si>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</si>
  <si>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</si>
  <si>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</si>
  <si>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</si>
  <si>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</si>
  <si>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</si>
  <si>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</si>
  <si>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</si>
  <si>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</si>
  <si>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</si>
  <si>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</si>
  <si>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</si>
  <si>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</si>
  <si>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</si>
  <si>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</si>
  <si>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</si>
  <si>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</si>
  <si>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</si>
  <si>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</si>
  <si>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</si>
  <si>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</si>
  <si>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</si>
  <si>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</si>
  <si>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</si>
  <si>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</si>
  <si>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</si>
  <si>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</si>
  <si>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</si>
  <si>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</si>
  <si>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</si>
  <si>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</si>
  <si>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</si>
  <si>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</si>
  <si>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</si>
  <si>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</si>
  <si>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</si>
  <si>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</si>
  <si>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</si>
  <si>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</si>
  <si>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</si>
  <si>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</si>
  <si>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</si>
  <si>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</si>
  <si>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</si>
  <si>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</si>
  <si>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</si>
  <si>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</si>
  <si>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</si>
  <si>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</si>
  <si>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</si>
  <si>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</si>
  <si>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</si>
  <si>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</si>
  <si>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</si>
  <si>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</si>
  <si>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</si>
  <si>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</si>
  <si>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</si>
  <si>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</si>
  <si>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</si>
  <si>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</si>
  <si>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</si>
  <si>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</si>
  <si>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</si>
  <si>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</si>
  <si>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</si>
  <si>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</si>
  <si>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</si>
  <si>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</si>
  <si>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</si>
  <si>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</si>
  <si>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</si>
  <si>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</si>
  <si>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</si>
  <si>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</si>
  <si>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</si>
  <si>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</si>
  <si>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</si>
  <si>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</si>
  <si>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</si>
  <si>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</si>
  <si>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</si>
  <si>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</si>
  <si>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</si>
  <si>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</si>
  <si>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</si>
  <si>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</si>
  <si>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</si>
  <si>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</si>
  <si>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</si>
  <si>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</si>
  <si>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</si>
  <si>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</si>
  <si>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</si>
  <si>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</si>
  <si>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</si>
  <si>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</si>
  <si>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</si>
  <si>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</si>
  <si>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</si>
  <si>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</si>
  <si>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</si>
  <si>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</si>
  <si>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</si>
  <si>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</si>
  <si>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</si>
  <si>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</si>
  <si>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</si>
  <si>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</si>
  <si>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</si>
  <si>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</si>
  <si>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</si>
  <si>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</si>
  <si>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</si>
  <si>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</si>
  <si>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</si>
  <si>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</si>
  <si>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</si>
  <si>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</si>
  <si>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</si>
  <si>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</si>
  <si>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</si>
  <si>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</si>
  <si>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</si>
  <si>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</si>
  <si>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</si>
  <si>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</si>
  <si>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</si>
  <si>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</si>
  <si>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</si>
  <si>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</si>
  <si>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</si>
  <si>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</si>
  <si>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</si>
  <si>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</si>
  <si>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</si>
  <si>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</si>
  <si>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</si>
  <si>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</si>
  <si>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</si>
  <si>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</si>
  <si>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</si>
  <si>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</si>
  <si>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</si>
  <si>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</si>
  <si>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</si>
  <si>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</si>
  <si>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</si>
  <si>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</si>
  <si>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</si>
  <si>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</si>
  <si>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</si>
  <si>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</si>
  <si>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</si>
  <si>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</si>
  <si>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</si>
  <si>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</si>
  <si>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</si>
  <si>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</si>
  <si>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</si>
  <si>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</si>
  <si>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</si>
  <si>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</si>
  <si>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</si>
  <si>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</si>
  <si>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</si>
  <si>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</si>
  <si>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</si>
  <si>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</si>
  <si>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</si>
  <si>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</si>
  <si>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</si>
  <si>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</si>
  <si>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</si>
  <si>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</si>
  <si>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</si>
  <si>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</si>
  <si>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</si>
  <si>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</si>
  <si>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</si>
  <si>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</si>
  <si>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</si>
  <si>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</si>
  <si>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</si>
  <si>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</si>
  <si>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</si>
  <si>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</si>
  <si>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</si>
  <si>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</si>
  <si>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</si>
  <si>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</si>
  <si>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</si>
  <si>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</si>
  <si>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</si>
  <si>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</si>
  <si>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</si>
  <si>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</si>
  <si>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</si>
  <si>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</si>
  <si>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</si>
  <si>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</si>
  <si>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</si>
  <si>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</si>
  <si>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</si>
  <si>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</si>
  <si>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</si>
  <si>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</si>
  <si>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</si>
  <si>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</si>
  <si>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</si>
  <si>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</si>
  <si>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</si>
  <si>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</si>
  <si>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</si>
  <si>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</si>
  <si>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</si>
  <si>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</si>
  <si>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</si>
  <si>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</si>
  <si>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</si>
  <si>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</si>
  <si>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</si>
  <si>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</si>
  <si>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</si>
  <si>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</si>
  <si>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</si>
  <si>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</si>
  <si>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</si>
  <si>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</si>
  <si>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</si>
  <si>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</si>
  <si>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</si>
  <si>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</si>
  <si>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</si>
  <si>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</si>
  <si>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</si>
  <si>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</si>
  <si>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</si>
  <si>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</si>
  <si>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</si>
  <si>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</si>
  <si>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</si>
  <si>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</si>
  <si>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</si>
  <si>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</si>
  <si>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</si>
  <si>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</si>
  <si>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</si>
  <si>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</si>
  <si>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</si>
  <si>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</si>
  <si>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</si>
  <si>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</si>
  <si>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</si>
  <si>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</si>
  <si>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</si>
  <si>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</si>
  <si>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</si>
  <si>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</si>
  <si>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</si>
  <si>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</si>
  <si>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</si>
  <si>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</si>
  <si>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</si>
  <si>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</si>
  <si>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</si>
  <si>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</si>
  <si>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</si>
  <si>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</si>
  <si>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</si>
  <si>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</si>
  <si>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</si>
  <si>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</si>
  <si>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</si>
  <si>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</si>
  <si>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</si>
  <si>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</si>
  <si>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</si>
  <si>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</si>
  <si>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</si>
  <si>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</si>
  <si>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</si>
  <si>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</si>
  <si>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</si>
  <si>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</si>
  <si>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</si>
  <si>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</si>
  <si>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</si>
  <si>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</si>
  <si>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</si>
  <si>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</si>
  <si>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</si>
  <si>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</si>
  <si>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</si>
  <si>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</si>
  <si>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</si>
  <si>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</si>
  <si>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</si>
  <si>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</si>
  <si>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</si>
  <si>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</si>
  <si>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</si>
  <si>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</si>
  <si>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</si>
  <si>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</si>
  <si>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</si>
  <si>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</si>
  <si>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</si>
  <si>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</si>
  <si>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</si>
  <si>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</si>
  <si>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</si>
  <si>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</si>
  <si>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</si>
  <si>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</si>
  <si>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</si>
  <si>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</si>
  <si>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</si>
  <si>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</si>
  <si>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</si>
  <si>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</si>
  <si>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</si>
  <si>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</si>
  <si>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</si>
  <si>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</si>
  <si>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</si>
  <si>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</si>
  <si>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</si>
  <si>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</si>
  <si>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</si>
  <si>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</si>
  <si>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</si>
  <si>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</si>
  <si>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</si>
  <si>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</si>
  <si>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</si>
  <si>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</si>
  <si>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</si>
  <si>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</si>
  <si>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</si>
  <si>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</si>
  <si>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</si>
  <si>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</si>
  <si>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</si>
  <si>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</si>
  <si>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</si>
  <si>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</si>
  <si>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</si>
  <si>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</si>
  <si>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</si>
  <si>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</si>
  <si>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</si>
  <si>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</si>
  <si>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</si>
  <si>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</si>
  <si>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</si>
  <si>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</si>
  <si>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</si>
  <si>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</si>
  <si>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</si>
  <si>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</si>
  <si>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</si>
  <si>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</si>
  <si>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</si>
  <si>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</si>
  <si>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</si>
  <si>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</si>
  <si>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</si>
  <si>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</si>
  <si>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</si>
  <si>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</si>
  <si>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</si>
  <si>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</si>
  <si>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</si>
  <si>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</si>
  <si>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</si>
  <si>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</si>
  <si>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</si>
  <si>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</si>
  <si>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</si>
  <si>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</si>
  <si>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</si>
  <si>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</si>
  <si>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</si>
  <si>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</si>
  <si>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</si>
  <si>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</si>
  <si>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</si>
  <si>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</si>
  <si>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</si>
  <si>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</si>
  <si>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</si>
  <si>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</si>
  <si>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</si>
  <si>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</si>
  <si>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</si>
  <si>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</si>
  <si>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</si>
  <si>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</si>
  <si>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</si>
  <si>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</si>
  <si>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</si>
  <si>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</si>
  <si>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</si>
  <si>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</si>
  <si>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</si>
  <si>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</si>
  <si>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</si>
  <si>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</si>
  <si>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</si>
  <si>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</si>
  <si>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</si>
  <si>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</si>
  <si>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</si>
  <si>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</si>
  <si>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</si>
  <si>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</si>
  <si>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</si>
  <si>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</si>
  <si>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</si>
  <si>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</si>
  <si>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</si>
  <si>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</si>
  <si>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</si>
  <si>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</si>
  <si>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</si>
  <si>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</si>
  <si>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</si>
  <si>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</si>
  <si>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</si>
  <si>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</si>
  <si>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</si>
  <si>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</si>
  <si>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</si>
  <si>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</si>
  <si>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</si>
  <si>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</si>
  <si>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</si>
  <si>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</si>
  <si>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</si>
  <si>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</si>
  <si>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</si>
  <si>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</si>
  <si>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</si>
  <si>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</si>
  <si>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</si>
  <si>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</si>
  <si>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</si>
  <si>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</si>
  <si>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</si>
  <si>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</si>
  <si>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</si>
  <si>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</si>
  <si>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</si>
  <si>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</si>
  <si>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</si>
  <si>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</si>
  <si>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</si>
  <si>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</si>
  <si>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</si>
  <si>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</si>
  <si>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</si>
  <si>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</si>
  <si>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</si>
  <si>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</si>
  <si>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</si>
  <si>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</si>
  <si>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</si>
  <si>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</si>
  <si>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</si>
  <si>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</si>
  <si>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</si>
  <si>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</si>
  <si>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</si>
  <si>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</si>
  <si>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</si>
  <si>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</si>
  <si>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</si>
  <si>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</si>
  <si>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</si>
  <si>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</si>
  <si>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</si>
  <si>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</si>
  <si>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</si>
  <si>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</si>
  <si>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</si>
  <si>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</si>
  <si>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</si>
  <si>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</si>
  <si>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</si>
  <si>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</si>
  <si>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</si>
  <si>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</si>
  <si>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</si>
  <si>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</si>
  <si>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</si>
  <si>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</si>
  <si>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</si>
  <si>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</si>
  <si>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</si>
  <si>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</si>
  <si>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</si>
  <si>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</si>
  <si>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</si>
  <si>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</si>
  <si>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</si>
  <si>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</si>
  <si>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</si>
  <si>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</si>
  <si>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</si>
  <si>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</si>
  <si>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</si>
  <si>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</si>
  <si>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</si>
  <si>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</si>
  <si>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</si>
  <si>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</si>
  <si>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</si>
  <si>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</si>
  <si>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</si>
  <si>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</si>
  <si>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</si>
  <si>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</si>
  <si>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</si>
  <si>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</si>
  <si>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</si>
  <si>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</si>
  <si>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</si>
  <si>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</si>
  <si>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</si>
  <si>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</si>
  <si>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</si>
  <si>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</si>
  <si>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</si>
  <si>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</si>
  <si>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</si>
  <si>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</si>
  <si>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</si>
  <si>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</si>
  <si>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</si>
  <si>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</si>
  <si>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</si>
  <si>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</si>
  <si>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</si>
  <si>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</si>
  <si>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</si>
  <si>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</si>
  <si>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</si>
  <si>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</si>
  <si>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</si>
  <si>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</si>
  <si>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</si>
  <si>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</si>
  <si>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</si>
  <si>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</si>
  <si>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</si>
  <si>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</si>
  <si>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</si>
  <si>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</si>
  <si>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</si>
  <si>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</si>
  <si>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</si>
  <si>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</si>
  <si>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</si>
  <si>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</si>
  <si>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</si>
  <si>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</si>
  <si>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</si>
  <si>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</si>
  <si>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</si>
  <si>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</si>
  <si>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</si>
  <si>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</si>
  <si>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</si>
  <si>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</si>
  <si>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</si>
  <si>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</si>
  <si>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</si>
  <si>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</si>
  <si>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</si>
  <si>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</si>
  <si>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</si>
  <si>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</si>
  <si>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</si>
  <si>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</si>
  <si>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</si>
  <si>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</si>
  <si>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</si>
  <si>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</si>
  <si>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</si>
  <si>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</si>
  <si>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</si>
  <si>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</si>
  <si>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</si>
  <si>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</si>
  <si>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</si>
  <si>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</si>
  <si>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</si>
  <si>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</si>
  <si>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</si>
  <si>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</si>
  <si>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</si>
  <si>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</si>
  <si>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</si>
  <si>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</si>
  <si>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</si>
  <si>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</si>
  <si>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</si>
  <si>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</si>
  <si>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</si>
  <si>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</si>
  <si>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</si>
  <si>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</si>
  <si>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</si>
  <si>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</si>
  <si>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</si>
  <si>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</si>
  <si>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</si>
  <si>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</si>
  <si>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</si>
  <si>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</si>
  <si>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</si>
  <si>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</si>
  <si>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</si>
  <si>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</si>
  <si>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</si>
  <si>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</si>
  <si>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</si>
  <si>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</si>
  <si>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</si>
  <si>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</si>
  <si>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</si>
  <si>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</si>
  <si>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</si>
  <si>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</si>
  <si>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</si>
  <si>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</si>
  <si>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</si>
  <si>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</si>
  <si>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</si>
  <si>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</si>
  <si>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</si>
  <si>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</si>
  <si>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</si>
  <si>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</si>
  <si>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</si>
  <si>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</si>
  <si>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</si>
  <si>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</si>
  <si>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</si>
  <si>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</si>
  <si>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</si>
  <si>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</si>
  <si>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</si>
  <si>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</si>
  <si>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</si>
  <si>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</si>
  <si>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</si>
  <si>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</si>
  <si>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</si>
  <si>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</si>
  <si>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</si>
  <si>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</si>
  <si>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</si>
  <si>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</si>
  <si>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</si>
  <si>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</si>
  <si>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</si>
  <si>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</si>
  <si>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</si>
  <si>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</si>
  <si>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</si>
  <si>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</si>
  <si>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</si>
  <si>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</si>
  <si>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</si>
  <si>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</si>
  <si>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</si>
  <si>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</si>
  <si>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</si>
  <si>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</si>
  <si>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</si>
  <si>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</si>
  <si>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</si>
  <si>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</si>
  <si>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</si>
  <si>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</si>
  <si>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</si>
  <si>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</si>
  <si>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</si>
  <si>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</si>
  <si>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</si>
  <si>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</si>
  <si>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</si>
  <si>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</si>
  <si>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</si>
  <si>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</si>
  <si>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</si>
  <si>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</si>
  <si>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</si>
  <si>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</si>
  <si>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</si>
  <si>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</si>
  <si>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</si>
  <si>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</si>
  <si>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</si>
  <si>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</si>
  <si>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</si>
  <si>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</si>
  <si>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</si>
  <si>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</si>
  <si>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</si>
  <si>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</si>
  <si>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</si>
  <si>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</si>
  <si>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</si>
  <si>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</si>
  <si>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</si>
  <si>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</si>
  <si>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</si>
  <si>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</si>
  <si>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</si>
  <si>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</si>
  <si>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</si>
  <si>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</si>
  <si>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</si>
  <si>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</si>
  <si>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</si>
  <si>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</si>
  <si>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</si>
  <si>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</si>
  <si>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</si>
  <si>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</si>
  <si>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</si>
  <si>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</si>
  <si>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</si>
  <si>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</si>
  <si>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</si>
  <si>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</si>
  <si>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</si>
  <si>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</si>
  <si>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</si>
  <si>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</si>
  <si>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</si>
  <si>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</si>
  <si>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</si>
  <si>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</si>
  <si>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</si>
  <si>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</si>
  <si>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</si>
  <si>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</si>
  <si>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</si>
  <si>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</si>
  <si>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</si>
  <si>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</si>
  <si>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</si>
  <si>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</si>
  <si>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</si>
  <si>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</si>
  <si>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</si>
  <si>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</si>
  <si>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</si>
  <si>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</si>
  <si>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</si>
  <si>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</si>
  <si>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</si>
  <si>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</si>
  <si>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</si>
  <si>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</si>
  <si>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</si>
  <si>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</si>
  <si>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</si>
  <si>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</si>
  <si>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</si>
  <si>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</si>
  <si>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</si>
  <si>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</si>
  <si>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</si>
  <si>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</si>
  <si>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</si>
  <si>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</si>
  <si>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</si>
  <si>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</si>
  <si>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</si>
  <si>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</si>
  <si>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</si>
  <si>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</si>
  <si>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</si>
  <si>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</si>
  <si>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</si>
  <si>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</si>
  <si>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</si>
  <si>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</si>
  <si>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</si>
  <si>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</si>
  <si>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</si>
  <si>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</si>
  <si>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</si>
  <si>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</si>
  <si>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</si>
  <si>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</si>
  <si>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</si>
  <si>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</si>
  <si>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</si>
  <si>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</si>
  <si>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</si>
  <si>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</si>
  <si>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</si>
  <si>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</si>
  <si>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</si>
  <si>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</si>
  <si>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</si>
  <si>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</si>
  <si>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</si>
  <si>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</si>
  <si>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</si>
  <si>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</si>
  <si>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</si>
  <si>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</si>
  <si>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</si>
  <si>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</si>
  <si>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</si>
  <si>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</si>
  <si>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</si>
  <si>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</si>
  <si>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</si>
  <si>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</si>
  <si>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</si>
  <si>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</si>
  <si>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</si>
  <si>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</si>
  <si>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</si>
  <si>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</si>
  <si>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</si>
  <si>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</si>
  <si>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</si>
  <si>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</si>
  <si>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</si>
  <si>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</si>
  <si>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</si>
  <si>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</si>
  <si>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</si>
  <si>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</si>
  <si>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</si>
  <si>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</si>
  <si>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</si>
  <si>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</si>
  <si>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</si>
  <si>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</si>
  <si>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</si>
  <si>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</si>
  <si>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</si>
  <si>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</si>
  <si>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</si>
  <si>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</si>
  <si>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</si>
  <si>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</si>
  <si>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</si>
  <si>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</si>
  <si>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</si>
  <si>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</si>
  <si>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</si>
  <si>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</si>
  <si>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</si>
  <si>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</si>
  <si>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</si>
  <si>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</si>
  <si>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</si>
  <si>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</si>
  <si>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</si>
  <si>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</si>
  <si>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</si>
  <si>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</si>
  <si>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</si>
  <si>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</si>
  <si>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</si>
  <si>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</si>
  <si>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</si>
  <si>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</si>
  <si>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</si>
  <si>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</si>
  <si>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</si>
  <si>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</si>
  <si>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</si>
  <si>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</si>
  <si>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</si>
  <si>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</si>
  <si>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</si>
  <si>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</si>
  <si>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</si>
  <si>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</si>
  <si>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</si>
  <si>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</si>
  <si>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</si>
  <si>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</si>
  <si>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</si>
  <si>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</si>
  <si>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</si>
  <si>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</si>
  <si>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</si>
  <si>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</si>
  <si>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</si>
  <si>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</si>
  <si>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</si>
  <si>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</si>
  <si>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</si>
  <si>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</si>
  <si>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</si>
  <si>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</si>
  <si>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</si>
  <si>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</si>
  <si>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</si>
  <si>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</si>
  <si>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</si>
  <si>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</si>
  <si>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</si>
  <si>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</si>
  <si>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</si>
  <si>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</si>
  <si>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</si>
  <si>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</si>
  <si>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</si>
  <si>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</si>
  <si>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</si>
  <si>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</si>
  <si>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</si>
  <si>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</si>
  <si>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</si>
  <si>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</si>
  <si>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</si>
  <si>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</si>
  <si>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</si>
  <si>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</si>
  <si>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</si>
  <si>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</si>
  <si>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</si>
  <si>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</si>
  <si>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</si>
  <si>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</si>
  <si>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</si>
  <si>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</si>
  <si>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</si>
  <si>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</si>
  <si>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</si>
  <si>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</si>
  <si>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</si>
  <si>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</si>
  <si>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</si>
  <si>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</si>
  <si>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</si>
  <si>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</si>
  <si>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</si>
  <si>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</si>
  <si>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</si>
  <si>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</si>
  <si>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</si>
  <si>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</si>
  <si>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</si>
  <si>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</si>
  <si>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</si>
  <si>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</si>
  <si>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</si>
  <si>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</si>
  <si>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</si>
  <si>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</si>
  <si>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</si>
  <si>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</si>
  <si>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</si>
  <si>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</si>
  <si>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</si>
  <si>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</si>
  <si>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</si>
  <si>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</si>
  <si>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</si>
  <si>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</si>
  <si>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</si>
  <si>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</si>
  <si>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</si>
  <si>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</si>
  <si>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</si>
  <si>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</si>
  <si>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</si>
  <si>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</si>
  <si>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</si>
  <si>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</si>
  <si>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</si>
  <si>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</si>
  <si>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</si>
  <si>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</si>
  <si>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</si>
  <si>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</si>
  <si>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</si>
  <si>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</si>
  <si>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</si>
  <si>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</si>
  <si>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</si>
  <si>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</si>
  <si>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</si>
  <si>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</si>
  <si>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</si>
  <si>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</si>
  <si>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</si>
  <si>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</si>
  <si>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</si>
  <si>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</si>
  <si>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</si>
  <si>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</si>
  <si>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</si>
  <si>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</si>
  <si>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</si>
  <si>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</si>
  <si>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</si>
  <si>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</si>
  <si>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</si>
  <si>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</si>
  <si>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</si>
  <si>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</si>
  <si>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</si>
  <si>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</si>
  <si>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</si>
  <si>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</si>
  <si>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</si>
  <si>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</si>
  <si>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</si>
  <si>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</si>
  <si>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</si>
  <si>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</si>
  <si>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</si>
  <si>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</si>
  <si>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</si>
  <si>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</si>
  <si>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</si>
  <si>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</si>
  <si>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</si>
  <si>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</si>
  <si>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</si>
  <si>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</si>
  <si>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</si>
  <si>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</si>
  <si>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</si>
  <si>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</si>
  <si>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</si>
  <si>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</si>
  <si>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</si>
  <si>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</si>
  <si>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</si>
  <si>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</si>
  <si>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</si>
  <si>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</si>
  <si>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</si>
  <si>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</si>
  <si>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</si>
  <si>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</si>
  <si>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</si>
  <si>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</si>
  <si>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</si>
  <si>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</si>
  <si>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</si>
  <si>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</si>
  <si>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</si>
  <si>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</si>
  <si>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</si>
  <si>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</si>
  <si>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</si>
  <si>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</si>
  <si>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</si>
  <si>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</si>
  <si>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</si>
  <si>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</si>
  <si>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</si>
  <si>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</si>
  <si>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</si>
  <si>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</si>
  <si>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</si>
  <si>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</si>
  <si>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</si>
  <si>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</si>
  <si>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</si>
  <si>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</si>
  <si>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</si>
  <si>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</si>
  <si>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</si>
  <si>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</si>
  <si>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</si>
  <si>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</si>
  <si>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</si>
  <si>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</si>
  <si>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</si>
  <si>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</si>
  <si>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</si>
  <si>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</si>
  <si>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</si>
  <si>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</si>
  <si>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</si>
  <si>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</si>
  <si>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</si>
  <si>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</si>
  <si>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</si>
  <si>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</si>
  <si>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</si>
  <si>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</si>
  <si>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</si>
  <si>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</si>
  <si>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</si>
  <si>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</si>
  <si>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</si>
  <si>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</si>
  <si>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</si>
  <si>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</si>
  <si>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</si>
  <si>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</si>
  <si>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</si>
  <si>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</si>
  <si>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</si>
  <si>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</si>
  <si>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</si>
  <si>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</si>
  <si>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</si>
  <si>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</si>
  <si>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</si>
  <si>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</si>
  <si>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</si>
  <si>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</si>
  <si>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</si>
  <si>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</si>
  <si>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</si>
  <si>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</si>
  <si>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</si>
  <si>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</si>
  <si>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</si>
  <si>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</si>
  <si>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</si>
  <si>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</si>
  <si>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</si>
  <si>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</si>
  <si>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</si>
  <si>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</si>
  <si>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</si>
  <si>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</si>
  <si>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</si>
  <si>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</si>
  <si>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</si>
  <si>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</si>
  <si>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</si>
  <si>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</si>
  <si>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</si>
  <si>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</si>
  <si>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</si>
  <si>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</si>
  <si>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</si>
  <si>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</si>
  <si>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</si>
  <si>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</si>
  <si>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</si>
  <si>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</si>
  <si>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</si>
  <si>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</si>
  <si>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</si>
  <si>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</si>
  <si>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</si>
  <si>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</si>
  <si>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</si>
  <si>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</si>
  <si>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</si>
  <si>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</si>
  <si>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</si>
  <si>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</si>
  <si>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</si>
  <si>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</si>
  <si>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</si>
  <si>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</si>
  <si>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</si>
  <si>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</si>
  <si>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</si>
  <si>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</si>
  <si>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</si>
  <si>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</si>
  <si>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</si>
  <si>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</si>
  <si>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</si>
  <si>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</si>
  <si>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</si>
  <si>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</si>
  <si>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</si>
  <si>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</si>
  <si>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</si>
  <si>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</si>
  <si>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</si>
  <si>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</si>
  <si>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</si>
  <si>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</si>
  <si>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</si>
  <si>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</si>
  <si>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</si>
  <si>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</si>
  <si>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</si>
  <si>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</si>
  <si>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</si>
  <si>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</si>
  <si>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</si>
  <si>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</si>
  <si>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</si>
  <si>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</si>
  <si>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</si>
  <si>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</si>
  <si>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</si>
  <si>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</si>
  <si>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</si>
  <si>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</si>
  <si>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</si>
  <si>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</si>
  <si>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</si>
  <si>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</si>
  <si>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</si>
  <si>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</si>
  <si>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</si>
  <si>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</si>
  <si>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</si>
  <si>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</si>
  <si>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</si>
  <si>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</si>
  <si>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</si>
  <si>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</si>
  <si>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</si>
  <si>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</si>
  <si>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</si>
  <si>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</si>
  <si>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</si>
  <si>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</si>
  <si>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</si>
  <si>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</si>
  <si>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</si>
  <si>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</si>
  <si>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</si>
  <si>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</si>
  <si>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</si>
  <si>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</si>
  <si>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</si>
  <si>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</si>
  <si>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</si>
  <si>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</si>
  <si>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</si>
  <si>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</si>
  <si>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</si>
  <si>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</si>
  <si>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</si>
  <si>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</si>
  <si>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</si>
  <si>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</si>
  <si>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</si>
  <si>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</si>
  <si>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</si>
  <si>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</si>
  <si>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</si>
  <si>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</si>
  <si>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</si>
  <si>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</si>
  <si>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</si>
  <si>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</si>
  <si>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</si>
  <si>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</si>
  <si>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</si>
  <si>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</si>
  <si>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</si>
  <si>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</si>
  <si>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</si>
  <si>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</si>
  <si>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</si>
  <si>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</si>
  <si>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</si>
  <si>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</si>
  <si>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</si>
  <si>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</si>
  <si>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</si>
  <si>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</si>
  <si>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</si>
  <si>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</si>
  <si>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</si>
  <si>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</si>
  <si>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</si>
  <si>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</si>
  <si>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</si>
  <si>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</si>
  <si>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</si>
  <si>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</si>
  <si>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</si>
  <si>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</si>
  <si>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</si>
  <si>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</si>
  <si>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</si>
  <si>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</si>
  <si>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</si>
  <si>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</si>
  <si>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</si>
  <si>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</si>
  <si>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</si>
  <si>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</si>
  <si>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</si>
  <si>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</si>
  <si>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</si>
  <si>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</si>
  <si>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</si>
  <si>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</si>
  <si>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</si>
  <si>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</si>
  <si>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</si>
  <si>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</si>
  <si>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</si>
  <si>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</si>
  <si>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</si>
  <si>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</si>
  <si>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</si>
  <si>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</si>
  <si>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</si>
  <si>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</si>
  <si>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</si>
  <si>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</si>
  <si>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</si>
  <si>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</si>
  <si>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</si>
  <si>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</si>
  <si>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</si>
  <si>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</si>
  <si>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</si>
  <si>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</si>
  <si>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</si>
  <si>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</si>
  <si>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</si>
  <si>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</si>
  <si>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</si>
  <si>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</si>
  <si>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</si>
  <si>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</si>
  <si>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</si>
  <si>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</si>
  <si>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</si>
  <si>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</si>
  <si>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</si>
  <si>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</si>
  <si>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</si>
  <si>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</si>
  <si>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</si>
  <si>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</si>
  <si>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</si>
  <si>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</si>
  <si>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</si>
  <si>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</si>
  <si>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</si>
  <si>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</si>
  <si>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</si>
  <si>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</si>
  <si>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</si>
  <si>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</si>
  <si>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</si>
  <si>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</si>
  <si>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</si>
  <si>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</si>
  <si>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</si>
  <si>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</si>
  <si>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</si>
  <si>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</si>
  <si>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</si>
  <si>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</si>
  <si>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</si>
  <si>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</si>
  <si>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</si>
  <si>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</si>
  <si>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</si>
  <si>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</si>
  <si>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</si>
  <si>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</si>
  <si>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</si>
  <si>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</si>
  <si>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</si>
  <si>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</si>
  <si>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</si>
  <si>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</si>
  <si>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</si>
  <si>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</si>
  <si>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</si>
  <si>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</si>
  <si>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</si>
  <si>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</si>
  <si>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</si>
  <si>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</si>
  <si>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</si>
  <si>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</si>
  <si>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</si>
  <si>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</si>
  <si>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</si>
  <si>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</si>
  <si>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</si>
  <si>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</si>
  <si>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</si>
  <si>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</si>
  <si>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</si>
  <si>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</si>
  <si>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</si>
  <si>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</si>
  <si>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</si>
  <si>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</si>
  <si>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</si>
  <si>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</si>
  <si>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</si>
  <si>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</si>
  <si>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</si>
  <si>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</si>
  <si>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</si>
  <si>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</si>
  <si>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</si>
  <si>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</si>
  <si>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</si>
  <si>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</si>
  <si>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</si>
  <si>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</si>
  <si>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</si>
  <si>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</si>
  <si>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</si>
  <si>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</si>
  <si>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</si>
  <si>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</si>
  <si>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</si>
  <si>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</si>
  <si>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</si>
  <si>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</si>
  <si>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</si>
  <si>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</si>
  <si>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</si>
  <si>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</si>
  <si>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</si>
  <si>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</si>
  <si>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</si>
  <si>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</si>
  <si>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</si>
  <si>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</si>
  <si>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</si>
  <si>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</si>
  <si>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</si>
  <si>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</si>
  <si>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</si>
  <si>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</si>
  <si>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</si>
  <si>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</si>
  <si>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</si>
  <si>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</si>
  <si>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</si>
  <si>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</si>
  <si>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</si>
  <si>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</si>
  <si>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</si>
  <si>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</si>
  <si>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</si>
  <si>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</si>
  <si>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</si>
  <si>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</si>
  <si>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</si>
  <si>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</si>
  <si>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</si>
  <si>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</si>
  <si>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</si>
  <si>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</si>
  <si>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</si>
  <si>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</si>
  <si>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</si>
  <si>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</si>
  <si>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</si>
  <si>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</si>
  <si>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</si>
  <si>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</si>
  <si>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</si>
  <si>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</si>
  <si>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</si>
  <si>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</si>
  <si>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</si>
  <si>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</si>
  <si>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</si>
  <si>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</si>
  <si>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</si>
  <si>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</si>
  <si>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</si>
  <si>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</si>
  <si>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</si>
  <si>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</si>
  <si>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</si>
  <si>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</si>
  <si>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</si>
  <si>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</si>
  <si>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</si>
  <si>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</si>
  <si>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</si>
  <si>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</si>
  <si>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</si>
  <si>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</si>
  <si>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</si>
  <si>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</si>
  <si>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</si>
  <si>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</si>
  <si>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</si>
  <si>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</si>
  <si>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</si>
  <si>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</si>
  <si>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</si>
  <si>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</si>
  <si>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</si>
  <si>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</si>
  <si>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</si>
  <si>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</si>
  <si>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</si>
  <si>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</si>
  <si>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</si>
  <si>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</si>
  <si>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</si>
  <si>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</si>
  <si>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</si>
  <si>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</si>
  <si>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</si>
  <si>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</si>
  <si>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</si>
  <si>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</si>
  <si>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</si>
  <si>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</si>
  <si>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</si>
  <si>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</si>
  <si>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</si>
  <si>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</si>
  <si>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</si>
  <si>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</si>
  <si>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</si>
  <si>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</si>
  <si>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</si>
  <si>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</si>
  <si>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</si>
  <si>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</si>
  <si>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</si>
  <si>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</si>
  <si>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</si>
  <si>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</si>
  <si>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</si>
  <si>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</si>
  <si>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</si>
  <si>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</si>
  <si>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</si>
  <si>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</si>
  <si>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</si>
  <si>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</si>
  <si>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</si>
  <si>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</si>
  <si>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</si>
  <si>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</si>
  <si>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</si>
  <si>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</si>
  <si>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</si>
  <si>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</si>
  <si>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</si>
  <si>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</si>
  <si>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</si>
  <si>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</si>
  <si>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</si>
  <si>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</si>
  <si>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</si>
  <si>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</si>
  <si>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</si>
  <si>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</si>
  <si>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</si>
  <si>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</si>
  <si>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</si>
  <si>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</si>
  <si>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</si>
  <si>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</si>
  <si>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</si>
  <si>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</si>
  <si>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</si>
  <si>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</si>
  <si>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</si>
  <si>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</si>
  <si>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</si>
  <si>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</si>
  <si>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</si>
  <si>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</si>
  <si>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</si>
  <si>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</si>
  <si>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</si>
  <si>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</si>
  <si>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</si>
  <si>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</si>
  <si>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</si>
  <si>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</si>
  <si>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</si>
  <si>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</si>
  <si>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</si>
  <si>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</si>
  <si>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</si>
  <si>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</si>
  <si>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</si>
  <si>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</si>
  <si>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</si>
  <si>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</si>
  <si>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</si>
  <si>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</si>
  <si>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</si>
  <si>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</si>
  <si>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</si>
  <si>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</si>
  <si>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</si>
  <si>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</si>
  <si>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</si>
  <si>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</si>
  <si>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</si>
  <si>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</si>
  <si>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</si>
  <si>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</si>
  <si>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</si>
  <si>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</si>
  <si>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</si>
  <si>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</si>
  <si>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</si>
  <si>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</si>
  <si>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</si>
  <si>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</si>
  <si>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</si>
  <si>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</si>
  <si>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</si>
  <si>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</si>
  <si>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</si>
  <si>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</si>
  <si>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</si>
  <si>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</si>
  <si>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</si>
  <si>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</si>
  <si>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</si>
  <si>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</si>
  <si>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</si>
  <si>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</si>
  <si>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</si>
  <si>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</si>
  <si>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</si>
  <si>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</si>
  <si>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</si>
  <si>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</si>
  <si>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</si>
  <si>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</si>
  <si>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</si>
  <si>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</si>
  <si>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</si>
  <si>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</si>
  <si>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</si>
  <si>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</si>
  <si>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</si>
  <si>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</si>
  <si>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</si>
  <si>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</si>
  <si>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</si>
  <si>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</si>
  <si>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</si>
  <si>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</si>
  <si>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</si>
  <si>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</si>
  <si>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</si>
  <si>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</si>
  <si>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</si>
  <si>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</si>
  <si>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</si>
  <si>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</si>
  <si>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</si>
  <si>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</si>
  <si>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</si>
  <si>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</si>
  <si>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</si>
  <si>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</si>
  <si>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</si>
  <si>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</si>
  <si>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</si>
  <si>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</si>
  <si>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</si>
  <si>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</si>
  <si>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</si>
  <si>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</si>
  <si>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</si>
  <si>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</si>
  <si>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</si>
  <si>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</si>
  <si>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</si>
  <si>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</si>
  <si>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</si>
  <si>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</si>
  <si>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</si>
  <si>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</si>
  <si>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</si>
  <si>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</si>
  <si>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</si>
  <si>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</si>
  <si>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</si>
  <si>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</si>
  <si>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</si>
  <si>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</si>
  <si>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</si>
  <si>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</si>
  <si>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</si>
  <si>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</si>
  <si>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</si>
  <si>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</si>
  <si>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</si>
  <si>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</si>
  <si>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</si>
  <si>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</si>
  <si>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</si>
  <si>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</si>
  <si>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</si>
  <si>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</si>
  <si>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</si>
  <si>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</si>
  <si>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</si>
  <si>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</si>
  <si>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</si>
  <si>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</si>
  <si>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</si>
  <si>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</si>
  <si>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</si>
  <si>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</si>
  <si>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</si>
  <si>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</si>
  <si>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</si>
  <si>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</si>
  <si>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</si>
  <si>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</si>
  <si>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</si>
  <si>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</si>
  <si>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</si>
  <si>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</si>
  <si>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</si>
  <si>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</si>
  <si>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</si>
  <si>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</si>
  <si>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</si>
  <si>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</si>
  <si>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</si>
  <si>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</si>
  <si>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</si>
  <si>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</si>
  <si>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</si>
  <si>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</si>
  <si>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</si>
  <si>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</si>
  <si>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</si>
  <si>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</si>
  <si>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</si>
  <si>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</si>
  <si>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</si>
  <si>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</si>
  <si>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</si>
  <si>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</si>
  <si>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</si>
  <si>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</si>
  <si>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</si>
  <si>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</si>
  <si>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</si>
  <si>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</si>
  <si>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</si>
  <si>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</si>
  <si>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</si>
  <si>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</si>
  <si>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</si>
  <si>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</si>
  <si>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</si>
  <si>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</si>
  <si>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</si>
  <si>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</si>
  <si>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</si>
  <si>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</si>
  <si>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</si>
  <si>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</si>
  <si>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</si>
  <si>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</si>
  <si>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</si>
  <si>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</si>
  <si>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</si>
  <si>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</si>
  <si>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</si>
  <si>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</si>
  <si>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</si>
  <si>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</si>
  <si>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</si>
  <si>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</si>
  <si>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</si>
  <si>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</si>
  <si>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</si>
  <si>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</si>
  <si>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</si>
  <si>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</si>
  <si>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</si>
  <si>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</si>
  <si>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</si>
  <si>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</si>
  <si>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</si>
  <si>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</si>
  <si>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</si>
  <si>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</si>
  <si>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</si>
  <si>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</si>
  <si>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</si>
  <si>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</si>
  <si>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</si>
  <si>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</si>
  <si>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</si>
  <si>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</si>
  <si>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</si>
  <si>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</si>
  <si>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</si>
  <si>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</si>
  <si>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</si>
  <si>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</si>
  <si>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</si>
  <si>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</si>
  <si>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</si>
  <si>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</si>
  <si>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</si>
  <si>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</si>
  <si>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</si>
  <si>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</si>
  <si>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</si>
  <si>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</si>
  <si>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</si>
  <si>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</si>
  <si>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</si>
  <si>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</si>
  <si>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</si>
  <si>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</si>
  <si>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</si>
  <si>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</si>
  <si>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</si>
  <si>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</si>
  <si>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</si>
  <si>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</si>
  <si>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</si>
  <si>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</si>
  <si>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</si>
  <si>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</si>
  <si>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</si>
  <si>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</si>
  <si>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</si>
  <si>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</si>
  <si>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</si>
  <si>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</si>
  <si>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</si>
  <si>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</si>
  <si>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</si>
  <si>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</si>
  <si>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</si>
  <si>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</si>
  <si>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</si>
  <si>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</si>
  <si>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</si>
  <si>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</si>
  <si>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</si>
  <si>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</si>
  <si>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</si>
  <si>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</si>
  <si>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</si>
  <si>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</si>
  <si>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</si>
  <si>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</si>
  <si>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</si>
  <si>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</si>
  <si>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</si>
  <si>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</si>
  <si>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</si>
  <si>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</si>
  <si>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</si>
  <si>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</si>
  <si>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</si>
  <si>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</si>
  <si>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</si>
  <si>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</si>
  <si>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</si>
  <si>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</si>
  <si>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</si>
  <si>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</si>
  <si>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</si>
  <si>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</si>
  <si>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</si>
  <si>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</si>
  <si>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</si>
  <si>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</si>
  <si>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</si>
  <si>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</si>
  <si>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</si>
  <si>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</si>
  <si>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</si>
  <si>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</si>
  <si>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</si>
  <si>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</si>
  <si>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</si>
  <si>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</si>
  <si>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</si>
  <si>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</si>
  <si>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</si>
  <si>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</si>
  <si>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</si>
  <si>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</si>
  <si>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</si>
  <si>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</si>
  <si>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</si>
  <si>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</si>
  <si>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</si>
  <si>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</si>
  <si>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</si>
  <si>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</si>
  <si>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</si>
  <si>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</si>
  <si>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</si>
  <si>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</si>
  <si>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</si>
  <si>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</si>
  <si>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</si>
  <si>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</si>
  <si>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</si>
  <si>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</si>
  <si>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</si>
  <si>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</si>
  <si>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</si>
  <si>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</si>
  <si>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</si>
  <si>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</si>
  <si>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</si>
  <si>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</si>
  <si>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</si>
  <si>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</si>
  <si>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</si>
  <si>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</si>
  <si>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</si>
  <si>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</si>
  <si>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</si>
  <si>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</si>
  <si>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</si>
  <si>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</si>
  <si>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</si>
  <si>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</si>
  <si>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</si>
  <si>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</si>
  <si>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</si>
  <si>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</si>
  <si>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</si>
  <si>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</si>
  <si>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</si>
  <si>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</si>
  <si>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</si>
  <si>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</si>
  <si>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</si>
  <si>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</si>
  <si>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</si>
  <si>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</si>
  <si>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</si>
  <si>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</si>
  <si>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</si>
  <si>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</si>
  <si>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</si>
  <si>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</si>
  <si>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</si>
  <si>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</si>
  <si>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</si>
  <si>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</si>
  <si>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</si>
  <si>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</si>
  <si>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</si>
  <si>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</si>
  <si>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</si>
  <si>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</si>
  <si>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</si>
  <si>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</si>
  <si>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</si>
  <si>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</si>
  <si>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</si>
  <si>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</si>
  <si>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</si>
  <si>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</si>
  <si>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</si>
  <si>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</si>
  <si>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</si>
  <si>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</si>
  <si>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</si>
  <si>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</si>
  <si>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</si>
  <si>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</si>
  <si>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</si>
  <si>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</si>
  <si>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</si>
  <si>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</si>
  <si>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</si>
  <si>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</si>
  <si>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</si>
  <si>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</si>
  <si>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</si>
  <si>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</si>
  <si>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</si>
  <si>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</si>
  <si>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</si>
  <si>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</si>
  <si>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</si>
  <si>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</si>
  <si>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</si>
  <si>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</si>
  <si>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</si>
  <si>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</si>
  <si>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</si>
  <si>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</si>
  <si>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</si>
  <si>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</si>
  <si>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</si>
  <si>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</si>
  <si>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</si>
  <si>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</si>
  <si>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</si>
  <si>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</si>
  <si>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</si>
  <si>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</si>
  <si>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</si>
  <si>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</si>
  <si>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</si>
  <si>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</si>
  <si>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</si>
  <si>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</si>
  <si>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</si>
  <si>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</si>
  <si>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</si>
  <si>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</si>
  <si>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</si>
  <si>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</si>
  <si>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</si>
  <si>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</si>
  <si>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</si>
  <si>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</si>
  <si>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</si>
  <si>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</si>
  <si>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</si>
  <si>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</si>
  <si>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</si>
  <si>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</si>
  <si>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</si>
  <si>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</si>
  <si>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</si>
  <si>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</si>
  <si>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</si>
  <si>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</si>
  <si>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</si>
  <si>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</si>
  <si>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</si>
  <si>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</si>
  <si>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</si>
  <si>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</si>
  <si>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</si>
  <si>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</si>
  <si>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</si>
  <si>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</si>
  <si>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</si>
  <si>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</si>
  <si>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</si>
  <si>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</si>
  <si>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</si>
  <si>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</si>
  <si>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</si>
  <si>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</si>
  <si>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</si>
  <si>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</si>
  <si>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</si>
  <si>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</si>
  <si>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</si>
  <si>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</si>
  <si>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</si>
  <si>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</si>
  <si>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</si>
  <si>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</si>
  <si>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</si>
  <si>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</si>
  <si>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</si>
  <si>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</si>
  <si>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</si>
  <si>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</si>
  <si>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</si>
  <si>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</si>
  <si>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</si>
  <si>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</si>
  <si>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</si>
  <si>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</si>
  <si>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</si>
  <si>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</si>
  <si>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</si>
  <si>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</si>
  <si>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</si>
  <si>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</si>
  <si>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</si>
  <si>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</si>
  <si>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</si>
  <si>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</si>
  <si>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</si>
  <si>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</si>
  <si>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</si>
  <si>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</si>
  <si>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</si>
  <si>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</si>
  <si>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</si>
  <si>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</si>
  <si>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</si>
  <si>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</si>
  <si>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</si>
  <si>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</si>
  <si>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</si>
  <si>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</si>
  <si>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</si>
  <si>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</si>
  <si>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</si>
  <si>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</si>
  <si>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</si>
  <si>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</si>
  <si>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</si>
  <si>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</si>
  <si>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</si>
  <si>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</si>
  <si>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</si>
  <si>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</si>
  <si>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</si>
  <si>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</si>
  <si>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</si>
  <si>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</si>
  <si>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</si>
  <si>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</si>
  <si>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</si>
  <si>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</si>
  <si>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</si>
  <si>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</si>
  <si>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</si>
  <si>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</si>
  <si>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</si>
  <si>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</si>
  <si>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</si>
  <si>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</si>
  <si>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</si>
  <si>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</si>
  <si>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</si>
  <si>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</si>
  <si>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</si>
  <si>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</si>
  <si>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</si>
  <si>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</si>
  <si>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</si>
  <si>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</si>
  <si>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</si>
  <si>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</si>
  <si>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</si>
  <si>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</si>
  <si>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</si>
  <si>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</si>
  <si>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</si>
  <si>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</si>
  <si>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</si>
  <si>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</si>
  <si>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</si>
  <si>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</si>
  <si>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</si>
  <si>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</si>
  <si>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</si>
  <si>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</si>
  <si>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</si>
  <si>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</si>
  <si>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</si>
  <si>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</si>
  <si>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</si>
  <si>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</si>
  <si>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</si>
  <si>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</si>
  <si>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</si>
  <si>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</si>
  <si>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</si>
  <si>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</si>
  <si>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</si>
  <si>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</si>
  <si>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</si>
  <si>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</si>
  <si>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</si>
  <si>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</si>
  <si>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</si>
  <si>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</si>
  <si>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</si>
  <si>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</si>
  <si>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</si>
  <si>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</si>
  <si>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</si>
  <si>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</si>
  <si>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</si>
  <si>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</si>
  <si>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</si>
  <si>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</si>
  <si>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</si>
  <si>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</si>
  <si>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</si>
  <si>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</si>
  <si>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</si>
  <si>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</si>
  <si>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</si>
  <si>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</si>
  <si>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</si>
  <si>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</si>
  <si>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</si>
  <si>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</si>
  <si>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</si>
  <si>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</si>
  <si>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</si>
  <si>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</si>
  <si>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</si>
  <si>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</si>
  <si>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</si>
  <si>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</si>
  <si>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</si>
  <si>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</si>
  <si>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</si>
  <si>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</si>
  <si>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</si>
  <si>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</si>
  <si>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</si>
  <si>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</si>
  <si>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</si>
  <si>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</si>
  <si>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</si>
  <si>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</si>
  <si>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</si>
  <si>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</si>
  <si>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</si>
  <si>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</si>
  <si>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</si>
  <si>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</si>
  <si>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</si>
  <si>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</si>
  <si>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</si>
  <si>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</si>
  <si>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</si>
  <si>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</si>
  <si>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</si>
  <si>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</si>
  <si>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</si>
  <si>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</si>
  <si>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</si>
  <si>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</si>
  <si>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</si>
  <si>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</si>
  <si>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</si>
  <si>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</si>
  <si>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</si>
  <si>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</si>
  <si>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</si>
  <si>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</si>
  <si>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</si>
  <si>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</si>
  <si>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</si>
  <si>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</si>
  <si>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</si>
  <si>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</si>
  <si>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</si>
  <si>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</si>
  <si>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</si>
  <si>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</si>
  <si>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</si>
  <si>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</si>
  <si>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</si>
  <si>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</si>
  <si>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</si>
  <si>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</si>
  <si>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</si>
  <si>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</si>
  <si>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</si>
  <si>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</si>
  <si>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</si>
  <si>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</si>
  <si>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</si>
  <si>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</si>
  <si>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</si>
  <si>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</si>
  <si>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</si>
  <si>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</si>
  <si>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</si>
  <si>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</si>
  <si>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</si>
  <si>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</si>
  <si>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</si>
  <si>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</si>
  <si>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</si>
  <si>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</si>
  <si>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</si>
  <si>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</si>
  <si>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</si>
  <si>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</si>
  <si>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</si>
  <si>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</si>
  <si>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</si>
  <si>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</si>
  <si>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</si>
  <si>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</si>
  <si>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</si>
  <si>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</si>
  <si>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</si>
  <si>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</si>
  <si>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</si>
  <si>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</si>
  <si>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</si>
  <si>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</si>
  <si>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</si>
  <si>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</si>
  <si>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</si>
  <si>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</si>
  <si>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</si>
  <si>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</si>
  <si>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</si>
  <si>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</si>
  <si>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</si>
  <si>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</si>
  <si>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</si>
  <si>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</si>
  <si>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</si>
  <si>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</si>
  <si>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</si>
  <si>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</si>
  <si>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</si>
  <si>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</si>
  <si>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</si>
  <si>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</si>
  <si>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</si>
  <si>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</si>
  <si>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</si>
  <si>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</si>
  <si>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</si>
  <si>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</si>
  <si>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</si>
  <si>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</si>
  <si>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</si>
  <si>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</si>
  <si>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</si>
  <si>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</si>
  <si>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</si>
  <si>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</si>
  <si>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</si>
  <si>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</si>
  <si>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</si>
  <si>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</si>
  <si>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</si>
  <si>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</si>
  <si>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</si>
  <si>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</si>
  <si>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</si>
  <si>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</si>
  <si>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</si>
  <si>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</si>
  <si>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</si>
  <si>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</si>
  <si>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</si>
  <si>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</si>
  <si>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</si>
  <si>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</si>
  <si>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</si>
  <si>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</si>
  <si>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</si>
  <si>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</si>
  <si>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</si>
  <si>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</si>
  <si>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</si>
  <si>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</si>
  <si>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</si>
  <si>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</si>
  <si>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</si>
  <si>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</si>
  <si>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</si>
  <si>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</si>
  <si>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</si>
  <si>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</si>
  <si>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</si>
  <si>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</si>
  <si>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</si>
  <si>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</si>
  <si>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</si>
  <si>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</si>
  <si>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</si>
  <si>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</si>
  <si>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</si>
  <si>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</si>
  <si>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</si>
  <si>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</si>
  <si>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</si>
  <si>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</si>
  <si>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</si>
  <si>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</si>
  <si>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</si>
  <si>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</si>
  <si>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</si>
  <si>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</si>
  <si>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</si>
  <si>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</si>
  <si>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</si>
  <si>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</si>
  <si>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</si>
  <si>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</si>
  <si>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</si>
  <si>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</si>
  <si>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</si>
  <si>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</si>
  <si>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</si>
  <si>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</si>
  <si>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</si>
  <si>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</si>
  <si>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</si>
  <si>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</si>
  <si>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</si>
  <si>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</si>
  <si>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</si>
  <si>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</si>
  <si>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</si>
  <si>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</si>
  <si>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</si>
  <si>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</si>
  <si>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</si>
  <si>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</si>
  <si>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</si>
  <si>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</si>
  <si>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</si>
  <si>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</si>
  <si>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</si>
  <si>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</si>
  <si>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</si>
  <si>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</si>
  <si>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</si>
  <si>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</si>
  <si>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</si>
  <si>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</si>
  <si>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</si>
  <si>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</si>
  <si>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</si>
  <si>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</si>
  <si>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</si>
  <si>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</si>
  <si>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</si>
  <si>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</si>
  <si>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</si>
  <si>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</si>
  <si>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</si>
  <si>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</si>
  <si>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</si>
  <si>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</si>
  <si>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</si>
  <si>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</si>
  <si>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</si>
  <si>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</si>
  <si>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</si>
  <si>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</si>
  <si>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</si>
  <si>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</si>
  <si>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</si>
  <si>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</si>
  <si>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</si>
  <si>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</si>
  <si>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</si>
  <si>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</si>
  <si>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</si>
  <si>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</si>
  <si>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</si>
  <si>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</si>
  <si>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</si>
  <si>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</si>
  <si>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</si>
  <si>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</si>
  <si>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</si>
  <si>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</si>
  <si>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</si>
  <si>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</si>
  <si>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</si>
  <si>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</si>
  <si>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</si>
  <si>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</si>
  <si>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</si>
  <si>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</si>
  <si>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</si>
  <si>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</si>
  <si>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</si>
  <si>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</si>
  <si>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</si>
  <si>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</si>
  <si>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</si>
  <si>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</si>
  <si>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</si>
  <si>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</si>
  <si>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</si>
  <si>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</si>
  <si>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</si>
  <si>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</si>
  <si>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</si>
  <si>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</si>
  <si>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</si>
  <si>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</si>
  <si>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</si>
  <si>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</si>
  <si>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</si>
  <si>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</si>
  <si>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</si>
  <si>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</si>
  <si>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</si>
  <si>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</si>
  <si>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</si>
  <si>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</si>
  <si>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</si>
  <si>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</si>
  <si>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</si>
  <si>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</si>
  <si>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</si>
  <si>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</si>
  <si>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</si>
  <si>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</si>
  <si>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</si>
  <si>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</si>
  <si>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</si>
  <si>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</si>
  <si>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</si>
  <si>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</si>
  <si>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</si>
  <si>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</si>
  <si>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</si>
  <si>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</si>
  <si>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</si>
  <si>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</si>
  <si>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</si>
  <si>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</si>
  <si>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</si>
  <si>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</si>
  <si>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</si>
  <si>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</si>
  <si>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</si>
  <si>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</si>
  <si>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</si>
  <si>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</si>
  <si>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</si>
  <si>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</si>
  <si>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</si>
  <si>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</si>
  <si>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</si>
  <si>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</si>
  <si>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</si>
  <si>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</si>
  <si>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</si>
  <si>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</si>
  <si>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</si>
  <si>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</si>
  <si>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</si>
  <si>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</si>
  <si>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</si>
  <si>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</si>
  <si>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</si>
  <si>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</si>
  <si>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</si>
  <si>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</si>
  <si>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</si>
  <si>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</si>
  <si>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</si>
  <si>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</si>
  <si>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</si>
  <si>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</si>
  <si>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</si>
  <si>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</si>
  <si>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</si>
  <si>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</si>
  <si>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</si>
  <si>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</si>
  <si>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</si>
  <si>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</si>
  <si>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</si>
  <si>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</si>
  <si>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</si>
  <si>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</si>
  <si>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</si>
  <si>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</si>
  <si>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</si>
  <si>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</si>
  <si>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</si>
  <si>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</si>
  <si>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</si>
  <si>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</si>
  <si>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</si>
  <si>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</si>
  <si>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</si>
  <si>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</si>
  <si>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</si>
  <si>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</si>
  <si>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</si>
  <si>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</si>
  <si>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</si>
  <si>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</si>
  <si>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</si>
  <si>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</si>
  <si>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</si>
  <si>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</si>
  <si>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</si>
  <si>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</si>
  <si>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</si>
  <si>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</si>
  <si>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</si>
  <si>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</si>
  <si>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</si>
  <si>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</si>
  <si>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</si>
  <si>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</si>
  <si>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</si>
  <si>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</si>
  <si>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</si>
  <si>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</si>
  <si>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</si>
  <si>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</si>
  <si>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</si>
  <si>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</si>
  <si>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</si>
  <si>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</si>
  <si>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</si>
  <si>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</si>
  <si>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</si>
  <si>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</si>
  <si>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</si>
  <si>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</si>
  <si>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</si>
  <si>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</si>
  <si>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</si>
  <si>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</si>
  <si>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</si>
  <si>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</si>
  <si>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</si>
  <si>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</si>
  <si>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</si>
  <si>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</si>
  <si>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</si>
  <si>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</si>
  <si>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</si>
  <si>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</si>
  <si>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</si>
  <si>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</si>
  <si>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</si>
  <si>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</si>
  <si>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</si>
  <si>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</si>
  <si>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</si>
  <si>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</si>
  <si>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</si>
  <si>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</si>
  <si>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</si>
  <si>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</si>
  <si>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</si>
  <si>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</si>
  <si>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</si>
  <si>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</si>
  <si>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</si>
  <si>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</si>
  <si>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</si>
  <si>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</si>
  <si>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</si>
  <si>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</si>
  <si>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</si>
  <si>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</si>
  <si>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</si>
  <si>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</si>
  <si>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</si>
  <si>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</si>
  <si>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</si>
  <si>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</si>
  <si>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</si>
  <si>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</si>
  <si>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</si>
  <si>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</si>
  <si>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</si>
  <si>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</si>
  <si>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</si>
  <si>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</si>
  <si>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</si>
  <si>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</si>
  <si>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</si>
  <si>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</si>
  <si>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</si>
  <si>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</si>
  <si>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</si>
  <si>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</si>
  <si>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</si>
  <si>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</si>
  <si>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</si>
  <si>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</si>
  <si>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</si>
  <si>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</si>
  <si>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</si>
  <si>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</si>
  <si>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</si>
  <si>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</si>
  <si>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</si>
  <si>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</si>
  <si>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</si>
  <si>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</si>
  <si>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</si>
  <si>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</si>
  <si>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</si>
  <si>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</si>
  <si>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</si>
  <si>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</si>
  <si>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</si>
  <si>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</si>
  <si>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</si>
  <si>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</si>
  <si>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</si>
  <si>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</si>
  <si>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</si>
  <si>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</si>
  <si>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</si>
  <si>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</si>
  <si>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</si>
  <si>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</si>
  <si>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</si>
  <si>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</si>
  <si>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</si>
  <si>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</si>
  <si>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</si>
  <si>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</si>
  <si>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</si>
  <si>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</si>
  <si>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</si>
  <si>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</si>
  <si>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</si>
  <si>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</si>
  <si>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</si>
  <si>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</si>
  <si>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</si>
  <si>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</si>
  <si>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</si>
  <si>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</si>
  <si>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</si>
  <si>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</si>
  <si>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</si>
  <si>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</si>
  <si>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</si>
  <si>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</si>
  <si>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</si>
  <si>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</si>
  <si>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</si>
  <si>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</si>
  <si>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</si>
  <si>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</si>
  <si>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</si>
  <si>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</si>
  <si>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</si>
  <si>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</si>
  <si>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</si>
  <si>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</si>
  <si>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</si>
  <si>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</si>
  <si>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</si>
  <si>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</si>
  <si>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</si>
  <si>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</si>
  <si>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</si>
  <si>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</si>
  <si>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</si>
  <si>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</si>
  <si>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</si>
  <si>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</si>
  <si>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</si>
  <si>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</si>
  <si>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</si>
  <si>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</si>
  <si>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</si>
  <si>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</si>
  <si>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</si>
  <si>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</si>
  <si>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</si>
  <si>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</si>
  <si>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</si>
  <si>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</si>
  <si>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</si>
  <si>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</si>
  <si>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</si>
  <si>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</si>
  <si>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</si>
  <si>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</si>
  <si>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</si>
  <si>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</si>
  <si>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</si>
  <si>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</si>
  <si>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</si>
  <si>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</si>
  <si>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</si>
  <si>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</si>
  <si>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</si>
  <si>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</si>
  <si>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</si>
  <si>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</si>
  <si>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</si>
  <si>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</si>
  <si>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</si>
  <si>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</si>
  <si>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</si>
  <si>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</si>
  <si>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</si>
  <si>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</si>
  <si>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</si>
  <si>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</si>
  <si>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</si>
  <si>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</si>
  <si>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</si>
  <si>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</si>
  <si>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</si>
  <si>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</si>
  <si>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</si>
  <si>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</si>
  <si>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</si>
  <si>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</si>
  <si>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</si>
  <si>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</si>
  <si>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</si>
  <si>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</si>
  <si>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</si>
  <si>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</si>
  <si>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</si>
  <si>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</si>
  <si>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</si>
  <si>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</si>
  <si>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</si>
  <si>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</si>
  <si>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</si>
  <si>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</si>
  <si>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</si>
  <si>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</si>
  <si>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</si>
  <si>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</si>
  <si>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</si>
  <si>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</si>
  <si>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</si>
  <si>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</si>
  <si>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</si>
  <si>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</si>
  <si>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</si>
  <si>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</si>
  <si>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</si>
  <si>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</si>
  <si>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</si>
  <si>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</si>
  <si>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</si>
  <si>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</si>
  <si>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</si>
  <si>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</si>
  <si>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</si>
  <si>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</si>
  <si>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</si>
  <si>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</si>
  <si>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</si>
  <si>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</si>
  <si>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</si>
  <si>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</si>
  <si>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</si>
  <si>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</si>
  <si>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</si>
  <si>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</si>
  <si>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</si>
  <si>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</si>
  <si>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</si>
  <si>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</si>
  <si>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</si>
  <si>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</si>
  <si>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</si>
  <si>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</si>
  <si>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</si>
  <si>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</si>
  <si>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</si>
  <si>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</si>
  <si>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</si>
  <si>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</si>
  <si>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</si>
  <si>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</si>
  <si>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</si>
  <si>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</si>
  <si>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</si>
  <si>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</si>
  <si>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</si>
  <si>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</si>
  <si>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</si>
  <si>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</si>
  <si>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</si>
  <si>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</si>
  <si>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</si>
  <si>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</si>
  <si>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</si>
  <si>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</si>
  <si>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</si>
  <si>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</si>
  <si>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</si>
  <si>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</si>
  <si>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</si>
  <si>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</si>
  <si>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</si>
  <si>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</si>
  <si>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</si>
  <si>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</si>
  <si>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</si>
  <si>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</si>
  <si>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</si>
  <si>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</si>
  <si>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</si>
  <si>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</si>
  <si>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</si>
  <si>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</si>
  <si>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</si>
  <si>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</si>
  <si>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</si>
  <si>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</si>
  <si>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</si>
  <si>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</si>
  <si>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</si>
  <si>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</si>
  <si>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</si>
  <si>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</si>
  <si>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</si>
  <si>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</si>
  <si>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</si>
  <si>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</si>
  <si>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</si>
  <si>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</si>
  <si>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</si>
  <si>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</si>
  <si>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</si>
  <si>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</si>
  <si>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</si>
  <si>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</si>
  <si>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</si>
  <si>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</si>
  <si>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</si>
  <si>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</si>
  <si>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</si>
  <si>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</si>
  <si>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</si>
  <si>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</si>
  <si>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</si>
  <si>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</si>
  <si>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</si>
  <si>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</si>
  <si>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</si>
  <si>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</si>
  <si>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</si>
  <si>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</si>
  <si>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</si>
  <si>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</si>
  <si>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</si>
  <si>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</si>
  <si>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</si>
  <si>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</si>
  <si>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</si>
  <si>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</si>
  <si>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</si>
  <si>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</si>
  <si>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</si>
  <si>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</si>
  <si>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</si>
  <si>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</si>
  <si>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</si>
  <si>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</si>
  <si>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</si>
  <si>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</si>
  <si>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</si>
  <si>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</si>
  <si>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</si>
  <si>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</si>
  <si>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</si>
  <si>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</si>
  <si>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</si>
  <si>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</si>
  <si>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</si>
  <si>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</si>
  <si>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</si>
  <si>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</si>
  <si>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</si>
  <si>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</si>
  <si>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</si>
  <si>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</si>
  <si>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</si>
  <si>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</si>
  <si>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</si>
  <si>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</si>
  <si>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</si>
  <si>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</si>
  <si>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</si>
  <si>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</si>
  <si>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</si>
  <si>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</si>
  <si>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</si>
  <si>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</si>
  <si>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</si>
  <si>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</si>
  <si>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</si>
  <si>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</si>
  <si>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</si>
  <si>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</si>
  <si>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</si>
  <si>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</si>
  <si>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</si>
  <si>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</si>
  <si>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</si>
  <si>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</si>
  <si>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</si>
  <si>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</si>
  <si>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</si>
  <si>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</si>
  <si>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</si>
  <si>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</si>
  <si>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</si>
  <si>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</si>
  <si>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</si>
  <si>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</si>
  <si>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</si>
  <si>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</si>
  <si>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</si>
  <si>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</si>
  <si>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</si>
  <si>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</si>
  <si>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</si>
  <si>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</si>
  <si>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</si>
  <si>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</si>
  <si>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</si>
  <si>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</si>
  <si>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</si>
  <si>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</si>
  <si>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</si>
  <si>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</si>
  <si>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</si>
  <si>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</si>
  <si>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</si>
  <si>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</si>
  <si>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</si>
  <si>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</si>
  <si>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</si>
  <si>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</si>
  <si>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</si>
  <si>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</si>
  <si>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</si>
  <si>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</si>
  <si>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</si>
  <si>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</si>
  <si>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</si>
  <si>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</si>
  <si>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</si>
  <si>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</si>
  <si>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</si>
  <si>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</si>
  <si>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</si>
  <si>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</si>
  <si>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</si>
  <si>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</si>
  <si>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</si>
  <si>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</si>
  <si>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</si>
  <si>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</si>
  <si>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</si>
  <si>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</si>
  <si>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</si>
  <si>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</si>
  <si>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</si>
  <si>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</si>
  <si>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</si>
  <si>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</si>
  <si>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</si>
  <si>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</si>
  <si>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</si>
  <si>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</si>
  <si>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</si>
  <si>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</si>
  <si>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</si>
  <si>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</si>
  <si>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</si>
  <si>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</si>
  <si>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</si>
  <si>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</si>
  <si>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</si>
  <si>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</si>
  <si>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</si>
  <si>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</si>
  <si>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</si>
  <si>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</si>
  <si>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</si>
  <si>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</si>
  <si>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</si>
  <si>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</si>
  <si>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</si>
  <si>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</si>
  <si>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</si>
  <si>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</si>
  <si>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</si>
  <si>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</si>
  <si>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</si>
  <si>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</si>
  <si>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</si>
  <si>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</si>
  <si>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</si>
  <si>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</si>
  <si>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</si>
  <si>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</si>
  <si>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</si>
  <si>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</si>
  <si>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</si>
  <si>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</si>
  <si>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</si>
  <si>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</si>
  <si>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</si>
  <si>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</si>
  <si>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</si>
  <si>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</si>
  <si>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</si>
  <si>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</si>
  <si>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</si>
  <si>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</si>
  <si>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</si>
  <si>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</si>
  <si>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</si>
  <si>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</si>
  <si>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</si>
  <si>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</si>
  <si>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</si>
  <si>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</si>
  <si>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</si>
  <si>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</si>
  <si>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</si>
  <si>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</si>
  <si>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</si>
  <si>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</si>
  <si>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</si>
  <si>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</si>
  <si>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</si>
  <si>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</si>
  <si>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</si>
  <si>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</si>
  <si>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</si>
  <si>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</si>
  <si>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</si>
  <si>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</si>
  <si>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</si>
  <si>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</si>
  <si>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</si>
  <si>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</si>
  <si>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</si>
  <si>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</si>
  <si>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</si>
  <si>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</si>
  <si>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</si>
  <si>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</si>
  <si>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</si>
  <si>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</si>
  <si>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</si>
  <si>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</si>
  <si>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</si>
  <si>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</si>
  <si>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</si>
  <si>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</si>
  <si>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</si>
  <si>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</si>
  <si>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</si>
  <si>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</si>
  <si>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</si>
  <si>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</si>
  <si>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</si>
  <si>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</si>
  <si>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</si>
  <si>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</si>
  <si>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</si>
  <si>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</si>
  <si>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</si>
  <si>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</si>
  <si>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</si>
  <si>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</si>
  <si>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</si>
  <si>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</si>
  <si>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</si>
  <si>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</si>
  <si>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</si>
  <si>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</si>
  <si>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</si>
  <si>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</si>
  <si>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</si>
  <si>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</si>
  <si>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</si>
  <si>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</si>
  <si>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</si>
  <si>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</si>
  <si>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</si>
  <si>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</si>
  <si>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</si>
  <si>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</si>
  <si>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</si>
  <si>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</si>
  <si>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</si>
  <si>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</si>
  <si>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</si>
  <si>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</si>
  <si>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</si>
  <si>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</si>
  <si>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</si>
  <si>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</si>
  <si>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</si>
  <si>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</si>
  <si>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</si>
  <si>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</si>
  <si>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</si>
  <si>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</si>
  <si>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</si>
  <si>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</si>
  <si>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</si>
  <si>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</si>
  <si>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</si>
  <si>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</si>
  <si>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</si>
  <si>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</si>
  <si>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</si>
  <si>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</si>
  <si>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</si>
  <si>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</si>
  <si>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</si>
  <si>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</si>
  <si>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</si>
  <si>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</si>
  <si>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</si>
  <si>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</si>
  <si>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</si>
  <si>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</si>
  <si>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</si>
  <si>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</si>
  <si>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</si>
  <si>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</si>
  <si>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</si>
  <si>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</si>
  <si>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</si>
  <si>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</si>
  <si>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</si>
  <si>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</si>
  <si>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</si>
  <si>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</si>
  <si>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</si>
  <si>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</si>
  <si>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</si>
  <si>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</si>
  <si>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</si>
  <si>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</si>
  <si>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</si>
  <si>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</si>
  <si>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</si>
  <si>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</si>
  <si>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</si>
  <si>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</si>
  <si>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</si>
  <si>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</si>
  <si>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</si>
  <si>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</si>
  <si>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</si>
  <si>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</si>
  <si>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</si>
  <si>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</si>
  <si>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</si>
  <si>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</si>
  <si>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</si>
  <si>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</si>
  <si>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</si>
  <si>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</si>
  <si>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</si>
  <si>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</si>
  <si>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</si>
  <si>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</si>
  <si>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</si>
  <si>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</si>
  <si>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</si>
  <si>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</si>
  <si>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</si>
  <si>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</si>
  <si>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</si>
  <si>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</si>
  <si>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</si>
  <si>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</si>
  <si>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</si>
  <si>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</si>
  <si>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</si>
  <si>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</si>
  <si>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</si>
  <si>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</si>
  <si>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</si>
  <si>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</si>
  <si>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</si>
  <si>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</si>
  <si>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</si>
  <si>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</si>
  <si>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</si>
  <si>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</si>
  <si>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</si>
  <si>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</si>
  <si>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</si>
  <si>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</si>
  <si>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</si>
  <si>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</si>
  <si>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</si>
  <si>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</si>
  <si>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</si>
  <si>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</si>
  <si>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</si>
  <si>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</si>
  <si>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</si>
  <si>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</si>
  <si>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</si>
  <si>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</si>
  <si>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</si>
  <si>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</si>
  <si>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</si>
  <si>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</si>
  <si>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</si>
  <si>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</si>
  <si>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</si>
  <si>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</si>
  <si>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</si>
  <si>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</si>
  <si>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</si>
  <si>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</si>
  <si>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</si>
  <si>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</si>
  <si>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</si>
  <si>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</si>
  <si>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</si>
  <si>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</si>
  <si>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</si>
  <si>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</si>
  <si>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</si>
  <si>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</si>
  <si>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</si>
  <si>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</si>
  <si>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</si>
  <si>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</si>
  <si>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</si>
  <si>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</si>
  <si>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</si>
  <si>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</si>
  <si>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</si>
  <si>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</si>
  <si>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</si>
  <si>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</si>
  <si>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</si>
  <si>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</si>
  <si>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</si>
  <si>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</si>
  <si>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</si>
  <si>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</si>
  <si>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</si>
  <si>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</si>
  <si>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</si>
  <si>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</si>
  <si>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</si>
  <si>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</si>
  <si>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</si>
  <si>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</si>
  <si>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</si>
  <si>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</si>
  <si>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</si>
  <si>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</si>
  <si>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</si>
  <si>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</si>
  <si>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</si>
  <si>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</si>
  <si>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</si>
  <si>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</si>
  <si>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</si>
  <si>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</si>
  <si>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</si>
  <si>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</si>
  <si>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</si>
  <si>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</si>
  <si>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</si>
  <si>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</si>
  <si>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</si>
  <si>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</si>
  <si>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</si>
  <si>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</si>
  <si>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</si>
  <si>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</si>
  <si>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</si>
  <si>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</si>
  <si>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</si>
  <si>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</si>
  <si>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</si>
  <si>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</si>
  <si>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</si>
  <si>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</si>
  <si>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</si>
  <si>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</si>
  <si>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</si>
  <si>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</si>
  <si>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</si>
  <si>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</si>
  <si>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</si>
  <si>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</si>
  <si>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</si>
  <si>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</si>
  <si>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</si>
  <si>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</si>
  <si>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</si>
  <si>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</si>
  <si>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</si>
  <si>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</si>
  <si>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</si>
  <si>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</si>
  <si>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</si>
  <si>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</si>
  <si>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</si>
  <si>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</si>
  <si>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</si>
  <si>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</si>
  <si>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</si>
  <si>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</si>
  <si>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</si>
  <si>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</si>
  <si>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</si>
  <si>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</si>
  <si>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</si>
  <si>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</si>
  <si>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</si>
  <si>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</si>
  <si>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</si>
  <si>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</si>
  <si>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</si>
  <si>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</si>
  <si>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</si>
  <si>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</si>
  <si>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</si>
  <si>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</si>
  <si>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</si>
  <si>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</si>
  <si>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</si>
  <si>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</si>
  <si>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</si>
  <si>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</si>
  <si>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</si>
  <si>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</si>
  <si>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</si>
  <si>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</si>
  <si>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</si>
  <si>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</si>
  <si>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</si>
  <si>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</si>
  <si>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</si>
  <si>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</si>
  <si>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</si>
  <si>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</si>
  <si>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</si>
  <si>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</si>
  <si>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</si>
  <si>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</si>
  <si>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</si>
  <si>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</si>
  <si>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</si>
  <si>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</si>
  <si>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</si>
  <si>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</si>
  <si>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</si>
  <si>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</si>
  <si>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</si>
  <si>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</si>
  <si>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</si>
  <si>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</si>
  <si>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</si>
  <si>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</si>
  <si>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</si>
  <si>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</si>
  <si>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</si>
  <si>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</si>
  <si>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</si>
  <si>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</si>
  <si>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</si>
  <si>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</si>
  <si>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</si>
  <si>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</si>
  <si>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</si>
  <si>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</si>
  <si>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</si>
  <si>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</si>
  <si>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</si>
  <si>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</si>
  <si>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</si>
  <si>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</si>
  <si>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</si>
  <si>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</si>
  <si>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</si>
  <si>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</si>
  <si>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</si>
  <si>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</si>
  <si>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</si>
  <si>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</si>
  <si>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</si>
  <si>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</si>
  <si>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</si>
  <si>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</si>
  <si>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</si>
  <si>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</si>
  <si>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</si>
  <si>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</si>
  <si>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</si>
  <si>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</si>
  <si>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</si>
  <si>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</si>
  <si>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</si>
  <si>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</si>
  <si>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</si>
  <si>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</si>
  <si>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</si>
  <si>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</si>
  <si>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</si>
  <si>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</si>
  <si>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</si>
  <si>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</si>
  <si>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</si>
  <si>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</si>
  <si>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</si>
  <si>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</si>
  <si>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</si>
  <si>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</si>
  <si>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</si>
  <si>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</si>
  <si>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</si>
  <si>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</si>
  <si>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</si>
  <si>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</si>
  <si>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</si>
  <si>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</si>
  <si>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</si>
  <si>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</si>
  <si>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</si>
  <si>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</si>
  <si>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</si>
  <si>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</si>
  <si>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</si>
  <si>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</si>
  <si>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</si>
  <si>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</si>
  <si>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</si>
  <si>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</si>
  <si>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</si>
  <si>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</si>
  <si>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</si>
  <si>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</si>
  <si>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</si>
  <si>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</si>
  <si>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</si>
  <si>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</si>
  <si>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</si>
  <si>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</si>
  <si>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</si>
  <si>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</si>
  <si>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</si>
  <si>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</si>
  <si>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</si>
  <si>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</si>
  <si>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</si>
  <si>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</si>
  <si>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</si>
  <si>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</si>
  <si>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</si>
  <si>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</si>
  <si>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</si>
  <si>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</si>
  <si>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</si>
  <si>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</si>
  <si>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</si>
  <si>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</si>
  <si>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</si>
  <si>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</si>
  <si>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</si>
  <si>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</si>
  <si>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</si>
  <si>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</si>
  <si>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</si>
  <si>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</si>
  <si>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</si>
  <si>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</si>
  <si>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</si>
  <si>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</si>
  <si>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</si>
  <si>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</si>
  <si>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</si>
  <si>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</si>
  <si>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</si>
  <si>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</si>
  <si>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</si>
  <si>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</si>
  <si>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</si>
  <si>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</si>
  <si>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</si>
  <si>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</si>
  <si>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</si>
  <si>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</si>
  <si>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</si>
  <si>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</si>
  <si>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</si>
  <si>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</si>
  <si>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</si>
  <si>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</si>
  <si>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</si>
  <si>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</si>
  <si>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</si>
  <si>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</si>
  <si>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</si>
  <si>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</si>
  <si>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</si>
  <si>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</si>
  <si>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</si>
  <si>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</si>
  <si>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</si>
  <si>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</si>
  <si>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</si>
  <si>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</si>
  <si>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</si>
  <si>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</si>
  <si>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</si>
  <si>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</si>
  <si>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</si>
  <si>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</si>
  <si>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</si>
  <si>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</si>
  <si>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</si>
  <si>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</si>
  <si>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</si>
  <si>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</si>
  <si>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</si>
  <si>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</si>
  <si>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</si>
  <si>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</si>
  <si>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</si>
  <si>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</si>
  <si>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</si>
  <si>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</si>
  <si>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</si>
  <si>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</si>
  <si>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</si>
  <si>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</si>
  <si>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</si>
  <si>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</si>
  <si>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</si>
  <si>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</si>
  <si>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</si>
  <si>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</si>
  <si>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</si>
  <si>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</si>
  <si>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</si>
  <si>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</si>
  <si>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</si>
  <si>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</si>
  <si>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</si>
  <si>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</si>
  <si>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</si>
  <si>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</si>
  <si>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</si>
  <si>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</si>
  <si>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</si>
  <si>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</si>
  <si>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</si>
  <si>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</si>
  <si>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</si>
  <si>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</si>
  <si>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</si>
  <si>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</si>
  <si>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</si>
  <si>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</si>
  <si>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</si>
  <si>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</si>
  <si>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</si>
  <si>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</si>
  <si>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</si>
  <si>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</si>
  <si>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</si>
  <si>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</si>
  <si>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</si>
  <si>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</si>
  <si>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</si>
  <si>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</si>
  <si>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</si>
  <si>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</si>
  <si>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</si>
  <si>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</si>
  <si>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</si>
  <si>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</si>
  <si>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</si>
  <si>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</si>
  <si>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</si>
  <si>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</si>
  <si>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</si>
  <si>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</si>
  <si>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</si>
  <si>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</si>
  <si>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</si>
  <si>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</si>
  <si>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</si>
  <si>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</si>
  <si>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</si>
  <si>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</si>
  <si>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</si>
  <si>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</si>
  <si>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</si>
  <si>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</si>
  <si>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</si>
  <si>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</si>
  <si>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</si>
  <si>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</si>
  <si>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</si>
  <si>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</si>
  <si>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</si>
  <si>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</si>
  <si>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</si>
  <si>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</si>
  <si>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</si>
  <si>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</si>
  <si>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</si>
  <si>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</si>
  <si>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</si>
  <si>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</si>
  <si>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</si>
  <si>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</si>
  <si>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</si>
  <si>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</si>
  <si>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</si>
  <si>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</si>
  <si>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</si>
  <si>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</si>
  <si>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</si>
  <si>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</si>
  <si>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</si>
  <si>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</si>
  <si>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</si>
  <si>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</si>
  <si>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</si>
  <si>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</si>
  <si>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</si>
  <si>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</si>
  <si>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</si>
  <si>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</si>
  <si>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</si>
  <si>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</si>
  <si>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</si>
  <si>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</si>
  <si>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</si>
  <si>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</si>
  <si>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</si>
  <si>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</si>
  <si>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</si>
  <si>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</si>
  <si>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</si>
  <si>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</si>
  <si>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</si>
  <si>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</si>
  <si>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</si>
  <si>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</si>
  <si>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</si>
  <si>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</si>
  <si>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</si>
  <si>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</si>
  <si>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</si>
  <si>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</si>
  <si>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</si>
  <si>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</si>
  <si>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</si>
  <si>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</si>
  <si>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</si>
  <si>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</si>
  <si>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</si>
  <si>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</si>
  <si>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</si>
  <si>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</si>
  <si>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</si>
  <si>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</si>
  <si>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</si>
  <si>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</si>
  <si>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</si>
  <si>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</si>
  <si>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</si>
  <si>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</si>
  <si>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</si>
  <si>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</si>
  <si>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</si>
  <si>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</si>
  <si>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</si>
  <si>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</si>
  <si>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</si>
  <si>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</si>
  <si>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</si>
  <si>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</si>
  <si>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</si>
  <si>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</si>
  <si>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</si>
  <si>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</si>
  <si>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</si>
  <si>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</si>
  <si>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</si>
  <si>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</si>
  <si>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</si>
  <si>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</si>
  <si>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</si>
  <si>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</si>
  <si>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</si>
  <si>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</si>
  <si>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</si>
  <si>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</si>
  <si>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</si>
  <si>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</si>
  <si>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</si>
  <si>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</si>
  <si>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</si>
  <si>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</si>
  <si>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</si>
  <si>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</si>
  <si>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</si>
  <si>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</si>
  <si>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</si>
  <si>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</si>
  <si>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</si>
  <si>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</si>
  <si>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</si>
  <si>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</si>
  <si>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</si>
  <si>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</si>
  <si>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</si>
  <si>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</si>
  <si>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</si>
  <si>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</si>
  <si>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</si>
  <si>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</si>
  <si>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</si>
  <si>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</si>
  <si>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</si>
  <si>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</si>
  <si>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</si>
  <si>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</si>
  <si>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</si>
  <si>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</si>
  <si>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</si>
  <si>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</si>
  <si>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</si>
  <si>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</si>
  <si>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</si>
  <si>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</si>
  <si>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</si>
  <si>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</si>
  <si>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</si>
  <si>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</si>
  <si>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</si>
  <si>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</si>
  <si>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</si>
  <si>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</si>
  <si>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</si>
  <si>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</si>
  <si>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</si>
  <si>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</si>
  <si>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</si>
  <si>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</si>
  <si>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</si>
  <si>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</si>
  <si>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</si>
  <si>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</si>
  <si>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</si>
  <si>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</si>
  <si>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</si>
  <si>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</si>
  <si>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</si>
  <si>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</si>
  <si>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</si>
  <si>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</si>
  <si>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</si>
  <si>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</si>
  <si>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</si>
  <si>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</si>
  <si>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</si>
  <si>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</si>
  <si>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</si>
  <si>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</si>
  <si>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</si>
  <si>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</si>
  <si>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</si>
  <si>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</si>
  <si>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</si>
  <si>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</si>
  <si>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</si>
  <si>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</si>
  <si>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</si>
  <si>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</si>
  <si>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</si>
  <si>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</si>
  <si>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</si>
  <si>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</si>
  <si>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</si>
  <si>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</si>
  <si>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</si>
  <si>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</si>
  <si>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</si>
  <si>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</si>
  <si>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</si>
  <si>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</si>
  <si>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</si>
  <si>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</si>
  <si>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</si>
  <si>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</si>
  <si>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</si>
  <si>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</si>
  <si>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</si>
  <si>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</si>
  <si>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</si>
  <si>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</si>
  <si>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</si>
  <si>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</si>
  <si>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</si>
  <si>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</si>
  <si>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</si>
  <si>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</si>
  <si>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</si>
  <si>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</si>
  <si>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</si>
  <si>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</si>
  <si>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</si>
  <si>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</si>
  <si>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</si>
  <si>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</si>
  <si>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</si>
  <si>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</si>
  <si>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</si>
  <si>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</si>
  <si>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</si>
  <si>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</si>
  <si>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</si>
  <si>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</si>
  <si>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</si>
  <si>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</si>
  <si>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</si>
  <si>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</si>
  <si>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</si>
  <si>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</si>
  <si>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</si>
  <si>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</si>
  <si>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</si>
  <si>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</si>
  <si>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</si>
  <si>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</si>
  <si>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</si>
  <si>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</si>
  <si>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</si>
  <si>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</si>
  <si>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</si>
  <si>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</si>
  <si>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</si>
  <si>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</si>
  <si>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</si>
  <si>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</si>
  <si>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</si>
  <si>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</si>
  <si>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</si>
  <si>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</si>
  <si>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</si>
  <si>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</si>
  <si>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</si>
  <si>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</si>
  <si>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</si>
  <si>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</si>
  <si>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</si>
  <si>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</si>
  <si>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</si>
  <si>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</si>
  <si>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</si>
  <si>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</si>
  <si>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</si>
  <si>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</si>
  <si>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</si>
  <si>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</si>
  <si>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</si>
  <si>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</si>
  <si>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</si>
  <si>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</si>
  <si>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</si>
  <si>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</si>
  <si>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</si>
  <si>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</si>
  <si>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</si>
  <si>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</si>
  <si>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</si>
  <si>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</si>
  <si>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</si>
  <si>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</si>
  <si>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</si>
  <si>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</si>
  <si>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</si>
  <si>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</si>
  <si>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</si>
  <si>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</si>
  <si>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</si>
  <si>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</si>
  <si>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</si>
  <si>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</si>
  <si>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</si>
  <si>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</si>
  <si>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</si>
  <si>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</si>
  <si>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</si>
  <si>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</si>
  <si>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</si>
  <si>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</si>
  <si>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</si>
  <si>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</si>
  <si>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</si>
  <si>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</si>
  <si>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</si>
  <si>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</si>
  <si>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</si>
  <si>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</si>
  <si>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</si>
  <si>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</si>
  <si>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</si>
  <si>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</si>
  <si>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</si>
  <si>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</si>
  <si>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</si>
  <si>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</si>
  <si>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</si>
  <si>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</si>
  <si>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</si>
  <si>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</si>
  <si>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</si>
  <si>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</si>
  <si>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</si>
  <si>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</si>
  <si>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</si>
  <si>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</si>
  <si>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</si>
  <si>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</si>
  <si>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</si>
  <si>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</si>
  <si>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</si>
  <si>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</si>
  <si>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</si>
  <si>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</si>
  <si>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</si>
  <si>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</si>
  <si>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</si>
  <si>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</si>
  <si>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</si>
  <si>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</si>
  <si>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</si>
  <si>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</si>
  <si>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</si>
  <si>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</si>
  <si>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</si>
  <si>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</si>
  <si>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</si>
  <si>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</si>
  <si>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</si>
  <si>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</si>
  <si>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</si>
  <si>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</si>
  <si>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</si>
  <si>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</si>
  <si>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</si>
  <si>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</si>
  <si>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</si>
  <si>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</si>
  <si>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</si>
  <si>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</si>
  <si>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</si>
  <si>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</si>
  <si>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</si>
  <si>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</si>
  <si>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</si>
  <si>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</si>
  <si>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</si>
  <si>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</si>
  <si>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</si>
  <si>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</si>
  <si>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</si>
  <si>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</si>
  <si>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</si>
  <si>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</si>
  <si>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</si>
  <si>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</si>
  <si>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</si>
  <si>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</si>
  <si>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</si>
  <si>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</si>
  <si>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</si>
  <si>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</si>
  <si>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</si>
  <si>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</si>
  <si>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</si>
  <si>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</si>
  <si>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</si>
  <si>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</si>
  <si>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</si>
  <si>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</si>
  <si>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</si>
  <si>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</si>
  <si>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</si>
  <si>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</si>
  <si>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</si>
  <si>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</si>
  <si>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</si>
  <si>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</si>
  <si>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</si>
  <si>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</si>
  <si>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</si>
  <si>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</si>
  <si>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</si>
  <si>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</si>
  <si>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</si>
  <si>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</si>
  <si>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</si>
  <si>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</si>
  <si>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</si>
  <si>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</si>
  <si>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</si>
  <si>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</si>
  <si>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</si>
  <si>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</si>
  <si>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</si>
  <si>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</si>
  <si>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</si>
  <si>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</si>
  <si>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</si>
  <si>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</si>
  <si>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</si>
  <si>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</si>
  <si>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</si>
  <si>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</si>
  <si>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</si>
  <si>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</si>
  <si>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</si>
  <si>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</si>
  <si>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</si>
  <si>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</si>
  <si>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</si>
  <si>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</si>
  <si>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</si>
  <si>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</si>
  <si>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</si>
  <si>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</si>
  <si>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</si>
  <si>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</si>
  <si>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</si>
  <si>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</si>
  <si>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</si>
  <si>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</si>
  <si>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</si>
  <si>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</si>
  <si>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</si>
  <si>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</si>
  <si>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</si>
  <si>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</si>
  <si>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</si>
  <si>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</si>
  <si>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</si>
  <si>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</si>
  <si>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</si>
  <si>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</si>
  <si>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</si>
  <si>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</si>
  <si>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</si>
  <si>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</si>
  <si>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</si>
  <si>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</si>
  <si>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</si>
  <si>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</si>
  <si>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</si>
  <si>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</si>
  <si>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</si>
  <si>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</si>
  <si>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</si>
  <si>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</si>
  <si>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</si>
  <si>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</si>
  <si>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</si>
  <si>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</si>
  <si>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</si>
  <si>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</si>
  <si>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</si>
  <si>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</si>
  <si>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</si>
  <si>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</si>
  <si>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</si>
  <si>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</si>
  <si>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</si>
  <si>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</si>
  <si>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</si>
  <si>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</si>
  <si>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</si>
  <si>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</si>
  <si>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</si>
  <si>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</si>
  <si>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</si>
  <si>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</si>
  <si>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</si>
  <si>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</si>
  <si>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</si>
  <si>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</si>
  <si>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</si>
  <si>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</si>
  <si>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</si>
  <si>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</si>
  <si>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</si>
  <si>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</si>
  <si>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</si>
  <si>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</si>
  <si>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</si>
  <si>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</si>
  <si>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</si>
  <si>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</si>
  <si>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</si>
  <si>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</si>
  <si>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</si>
  <si>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</si>
  <si>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</si>
  <si>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</si>
  <si>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</si>
  <si>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</si>
  <si>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</si>
  <si>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</si>
  <si>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</si>
  <si>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</si>
  <si>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</si>
  <si>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</si>
  <si>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</si>
  <si>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</si>
  <si>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</si>
  <si>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</si>
  <si>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</si>
  <si>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</si>
  <si>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</si>
  <si>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</si>
  <si>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</si>
  <si>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</si>
  <si>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</si>
  <si>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</si>
  <si>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</si>
  <si>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</si>
  <si>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</si>
  <si>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</si>
  <si>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</si>
  <si>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</si>
  <si>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</si>
  <si>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</si>
  <si>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</si>
  <si>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</si>
  <si>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</si>
  <si>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</si>
  <si>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</si>
  <si>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</si>
  <si>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</si>
  <si>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</si>
  <si>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</si>
  <si>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</si>
  <si>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</si>
  <si>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</si>
  <si>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</si>
  <si>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</si>
  <si>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</si>
  <si>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</si>
  <si>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</si>
  <si>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</si>
  <si>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</si>
  <si>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</si>
  <si>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</si>
  <si>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</si>
  <si>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</si>
  <si>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</si>
  <si>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</si>
  <si>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</si>
  <si>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</si>
  <si>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</si>
  <si>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</si>
  <si>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</si>
  <si>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</si>
  <si>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</si>
  <si>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</si>
  <si>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</si>
  <si>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</si>
  <si>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</si>
  <si>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</si>
  <si>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</si>
  <si>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</si>
  <si>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</si>
  <si>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</si>
  <si>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</si>
  <si>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</si>
  <si>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</si>
  <si>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</si>
  <si>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</si>
  <si>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</si>
  <si>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</si>
  <si>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</si>
  <si>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</si>
  <si>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</si>
  <si>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</si>
  <si>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</si>
  <si>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</si>
  <si>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</si>
  <si>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</si>
  <si>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</si>
  <si>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</si>
  <si>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</si>
  <si>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</si>
  <si>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</si>
  <si>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</si>
  <si>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</si>
  <si>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</si>
  <si>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</si>
  <si>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</si>
  <si>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</si>
  <si>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</si>
  <si>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</si>
  <si>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</si>
  <si>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</si>
  <si>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</si>
  <si>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</si>
  <si>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</si>
  <si>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</si>
  <si>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</si>
  <si>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</si>
  <si>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</si>
  <si>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</si>
  <si>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</si>
  <si>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</si>
  <si>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</si>
  <si>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</si>
  <si>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</si>
  <si>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</si>
  <si>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</si>
  <si>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</si>
  <si>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</si>
  <si>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</si>
  <si>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</si>
  <si>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</si>
  <si>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</si>
  <si>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</si>
  <si>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</si>
  <si>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</si>
  <si>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</si>
  <si>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</si>
  <si>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</si>
  <si>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</si>
  <si>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</si>
  <si>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</si>
  <si>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</si>
  <si>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</si>
  <si>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</si>
  <si>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</si>
  <si>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</si>
  <si>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</si>
  <si>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</si>
  <si>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</si>
  <si>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</si>
  <si>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</si>
  <si>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</si>
  <si>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</si>
  <si>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</si>
  <si>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</si>
  <si>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</si>
  <si>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</si>
  <si>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</si>
  <si>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</si>
  <si>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</si>
  <si>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</si>
  <si>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</si>
  <si>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</si>
  <si>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</si>
  <si>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</si>
  <si>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</si>
  <si>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</si>
  <si>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</si>
  <si>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</si>
  <si>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</si>
  <si>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</si>
  <si>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</si>
  <si>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</si>
  <si>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</si>
  <si>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</si>
  <si>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</si>
  <si>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</si>
  <si>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</si>
  <si>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</si>
  <si>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</si>
  <si>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</si>
  <si>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</si>
  <si>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</si>
  <si>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</si>
  <si>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</si>
  <si>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</si>
  <si>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</si>
  <si>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</si>
  <si>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</si>
  <si>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</si>
  <si>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</si>
  <si>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</si>
  <si>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</si>
  <si>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</si>
  <si>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</si>
  <si>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</si>
  <si>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</si>
  <si>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</si>
  <si>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</si>
  <si>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</si>
  <si>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</si>
  <si>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</si>
  <si>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</si>
  <si>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</si>
  <si>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</si>
  <si>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</si>
  <si>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</si>
  <si>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</si>
  <si>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</si>
  <si>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</si>
  <si>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</si>
  <si>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</si>
  <si>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</si>
  <si>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</si>
  <si>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</si>
  <si>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</si>
  <si>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</si>
  <si>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</si>
  <si>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</si>
  <si>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</si>
  <si>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</si>
  <si>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</si>
  <si>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</si>
  <si>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</si>
  <si>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</si>
  <si>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</si>
  <si>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</si>
  <si>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</si>
  <si>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</si>
  <si>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</si>
  <si>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</si>
  <si>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</si>
  <si>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</si>
  <si>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</si>
  <si>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</si>
  <si>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</si>
  <si>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</si>
  <si>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</si>
  <si>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</si>
  <si>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</si>
  <si>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</si>
  <si>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</si>
  <si>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</si>
  <si>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</si>
  <si>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</si>
  <si>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</si>
  <si>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</si>
  <si>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</si>
  <si>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</si>
  <si>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</si>
  <si>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</si>
  <si>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</si>
  <si>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</si>
  <si>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</si>
  <si>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</si>
  <si>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</si>
  <si>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</si>
  <si>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</si>
  <si>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</si>
  <si>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</si>
  <si>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</si>
  <si>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</si>
  <si>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</si>
  <si>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</si>
  <si>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</si>
  <si>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</si>
  <si>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</si>
  <si>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</si>
  <si>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</si>
  <si>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</si>
  <si>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</si>
  <si>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</si>
  <si>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</si>
  <si>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</si>
  <si>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</si>
  <si>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</si>
  <si>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</si>
  <si>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</si>
  <si>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</si>
  <si>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</si>
  <si>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</si>
  <si>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</si>
  <si>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</si>
  <si>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</si>
  <si>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</si>
  <si>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</si>
  <si>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</si>
  <si>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</si>
  <si>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</si>
  <si>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</si>
  <si>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</si>
  <si>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</si>
  <si>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</si>
  <si>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</si>
  <si>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</si>
  <si>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</si>
  <si>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</si>
  <si>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</si>
  <si>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</si>
  <si>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</si>
  <si>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</si>
  <si>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</si>
  <si>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</si>
  <si>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</si>
  <si>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</si>
  <si>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</si>
  <si>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</si>
  <si>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</si>
  <si>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</si>
  <si>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</si>
  <si>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</si>
  <si>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</si>
  <si>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</si>
  <si>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</si>
  <si>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</si>
  <si>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</si>
  <si>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</si>
  <si>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</si>
  <si>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</si>
  <si>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</si>
  <si>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</si>
  <si>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</si>
  <si>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</si>
  <si>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</si>
  <si>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</si>
  <si>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</si>
  <si>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</si>
  <si>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</si>
  <si>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</si>
  <si>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</si>
  <si>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</si>
  <si>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</si>
  <si>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</si>
  <si>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</si>
  <si>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</si>
  <si>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</si>
  <si>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</si>
  <si>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</si>
  <si>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</si>
  <si>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</si>
  <si>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</si>
  <si>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</si>
  <si>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</si>
  <si>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</si>
  <si>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</si>
  <si>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</si>
  <si>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</si>
  <si>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</si>
  <si>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</si>
  <si>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</si>
  <si>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</si>
  <si>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</si>
  <si>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</si>
  <si>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</si>
  <si>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</si>
  <si>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</si>
  <si>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</si>
  <si>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</si>
  <si>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</si>
  <si>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</si>
  <si>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</si>
  <si>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</si>
  <si>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</si>
  <si>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</si>
  <si>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</si>
  <si>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</si>
  <si>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</si>
  <si>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</si>
  <si>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</si>
  <si>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</si>
  <si>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</si>
  <si>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</si>
  <si>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</si>
  <si>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</si>
  <si>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</si>
  <si>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</si>
  <si>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</si>
  <si>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</si>
  <si>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</si>
  <si>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</si>
  <si>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</si>
  <si>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</si>
  <si>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</si>
  <si>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</si>
  <si>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</si>
  <si>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</si>
  <si>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</si>
  <si>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</si>
  <si>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</si>
  <si>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</si>
  <si>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</si>
  <si>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</si>
  <si>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</si>
  <si>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</si>
  <si>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</si>
  <si>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</si>
  <si>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</si>
  <si>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</si>
  <si>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</si>
  <si>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</si>
  <si>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</si>
  <si>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</si>
  <si>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</si>
  <si>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</si>
  <si>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</si>
  <si>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</si>
  <si>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</si>
  <si>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</si>
  <si>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</si>
  <si>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</si>
  <si>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</si>
  <si>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</si>
  <si>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</si>
  <si>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</si>
  <si>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</si>
  <si>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</si>
  <si>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</si>
  <si>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</si>
  <si>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</si>
  <si>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</si>
  <si>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</si>
  <si>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</si>
  <si>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</si>
  <si>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</si>
  <si>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</si>
  <si>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</si>
  <si>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</si>
  <si>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</si>
  <si>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</si>
  <si>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</si>
  <si>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</si>
  <si>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</si>
  <si>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</si>
  <si>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</si>
  <si>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</si>
  <si>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</si>
  <si>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</si>
  <si>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</si>
  <si>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</si>
  <si>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</si>
  <si>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</si>
  <si>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</si>
  <si>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</si>
  <si>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</si>
  <si>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</si>
  <si>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</si>
  <si>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</si>
  <si>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</si>
  <si>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</si>
  <si>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</si>
  <si>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</si>
  <si>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</si>
  <si>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</si>
  <si>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</si>
  <si>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</si>
  <si>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</si>
  <si>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</si>
  <si>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</si>
  <si>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</si>
  <si>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</si>
  <si>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</si>
  <si>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</si>
  <si>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</si>
  <si>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</si>
  <si>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</si>
  <si>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</si>
  <si>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</si>
  <si>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</si>
  <si>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</si>
  <si>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</si>
  <si>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</si>
  <si>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</si>
  <si>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</si>
  <si>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</si>
  <si>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</si>
  <si>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</si>
  <si>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</si>
  <si>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</si>
  <si>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</si>
  <si>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</si>
  <si>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</si>
  <si>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</si>
  <si>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</si>
  <si>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</si>
  <si>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</si>
  <si>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</si>
  <si>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</si>
  <si>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</si>
  <si>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</si>
  <si>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</si>
  <si>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</si>
  <si>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</si>
  <si>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</si>
  <si>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</si>
  <si>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</si>
  <si>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</si>
  <si>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</si>
  <si>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</si>
  <si>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</si>
  <si>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</si>
  <si>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</si>
  <si>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</si>
  <si>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</si>
  <si>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</si>
  <si>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</si>
  <si>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</si>
  <si>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</si>
  <si>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</si>
  <si>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</si>
  <si>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</si>
  <si>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</si>
  <si>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</si>
  <si>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</si>
  <si>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</si>
  <si>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</si>
  <si>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</si>
  <si>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</si>
  <si>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</si>
  <si>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</si>
  <si>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</si>
  <si>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</si>
  <si>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</si>
  <si>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</si>
  <si>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</si>
  <si>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</si>
  <si>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</si>
  <si>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</si>
  <si>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</si>
  <si>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</si>
  <si>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</si>
  <si>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</si>
  <si>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</si>
  <si>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</si>
  <si>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</si>
  <si>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</si>
  <si>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</si>
  <si>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</si>
  <si>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</si>
  <si>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</si>
  <si>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</si>
  <si>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</si>
  <si>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</si>
  <si>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</si>
  <si>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</si>
  <si>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</si>
  <si>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</si>
  <si>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</si>
  <si>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</si>
  <si>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</si>
  <si>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</si>
  <si>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</si>
  <si>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</si>
  <si>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</si>
  <si>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</si>
  <si>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</si>
  <si>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</si>
  <si>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</si>
  <si>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</si>
  <si>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</si>
  <si>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</si>
  <si>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</si>
  <si>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</si>
  <si>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</si>
  <si>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</si>
  <si>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</si>
  <si>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</si>
  <si>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</si>
  <si>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</si>
  <si>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</si>
  <si>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</si>
  <si>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</si>
  <si>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</si>
  <si>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</si>
  <si>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</si>
  <si>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</si>
  <si>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</si>
  <si>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</si>
  <si>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</si>
  <si>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</si>
  <si>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</si>
  <si>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</si>
  <si>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</si>
  <si>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</si>
  <si>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</si>
  <si>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</si>
  <si>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</si>
  <si>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</si>
  <si>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</si>
  <si>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</si>
  <si>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</si>
  <si>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</si>
  <si>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</si>
  <si>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</si>
  <si>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</si>
  <si>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</si>
  <si>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</si>
  <si>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</si>
  <si>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</si>
  <si>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</si>
  <si>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</si>
  <si>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</si>
  <si>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</si>
  <si>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</si>
  <si>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</si>
  <si>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</si>
  <si>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</si>
  <si>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</si>
  <si>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</si>
  <si>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</si>
  <si>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</si>
  <si>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</si>
  <si>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</si>
  <si>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</si>
  <si>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</si>
  <si>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</si>
  <si>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</si>
  <si>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</si>
  <si>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</si>
  <si>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</si>
  <si>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</si>
  <si>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</si>
  <si>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</si>
  <si>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</si>
  <si>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</si>
  <si>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</si>
  <si>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</si>
  <si>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</si>
  <si>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</si>
  <si>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</si>
  <si>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</si>
  <si>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</si>
  <si>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</si>
  <si>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</si>
  <si>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</si>
  <si>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</si>
  <si>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</si>
  <si>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</si>
  <si>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</si>
  <si>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</si>
  <si>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</si>
  <si>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</si>
  <si>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</si>
  <si>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</si>
  <si>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</si>
  <si>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</si>
  <si>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</si>
  <si>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</si>
  <si>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</si>
  <si>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</si>
  <si>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</si>
  <si>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</si>
  <si>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</si>
  <si>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</si>
  <si>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</si>
  <si>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</si>
  <si>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</si>
  <si>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</si>
  <si>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</si>
  <si>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</si>
  <si>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</si>
  <si>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</si>
  <si>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</si>
  <si>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</si>
  <si>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</si>
  <si>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</si>
  <si>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</si>
  <si>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</si>
  <si>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</si>
  <si>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</si>
  <si>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</si>
  <si>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</si>
  <si>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</si>
  <si>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</si>
  <si>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</si>
  <si>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</si>
  <si>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</si>
  <si>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</si>
  <si>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</si>
  <si>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</si>
  <si>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</si>
  <si>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</si>
  <si>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</si>
  <si>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</si>
  <si>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</si>
  <si>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</si>
  <si>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</si>
  <si>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</si>
  <si>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</si>
  <si>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</si>
  <si>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</si>
  <si>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</si>
  <si>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</si>
  <si>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</si>
  <si>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</si>
  <si>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</si>
  <si>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</si>
  <si>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</si>
  <si>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</si>
  <si>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</si>
  <si>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</si>
  <si>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</si>
  <si>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</si>
  <si>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</si>
  <si>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</si>
  <si>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</si>
  <si>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</si>
  <si>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</si>
  <si>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</si>
  <si>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</si>
  <si>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</si>
  <si>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</si>
  <si>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</si>
  <si>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</si>
  <si>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</si>
  <si>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</si>
  <si>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</si>
  <si>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</si>
  <si>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</si>
  <si>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</si>
  <si>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</si>
  <si>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</si>
  <si>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</si>
  <si>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</si>
  <si>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</si>
  <si>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</si>
  <si>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</si>
  <si>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</si>
  <si>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</si>
  <si>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</si>
  <si>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</si>
  <si>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</si>
  <si>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</si>
  <si>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</si>
  <si>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</si>
  <si>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</si>
  <si>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</si>
  <si>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</si>
  <si>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</si>
  <si>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</si>
  <si>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</si>
  <si>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</si>
  <si>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</si>
  <si>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</si>
  <si>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</si>
  <si>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</si>
  <si>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</si>
  <si>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</si>
  <si>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</si>
  <si>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</si>
  <si>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</si>
  <si>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</si>
  <si>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</si>
  <si>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</si>
  <si>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</si>
  <si>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</si>
  <si>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</si>
  <si>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</si>
  <si>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</si>
  <si>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</si>
  <si>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</si>
  <si>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</si>
  <si>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</si>
  <si>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</si>
  <si>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</si>
  <si>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</si>
  <si>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</si>
  <si>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</si>
  <si>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</si>
  <si>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</si>
  <si>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</si>
  <si>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</si>
  <si>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</si>
  <si>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</si>
  <si>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</si>
  <si>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</si>
  <si>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</si>
  <si>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</si>
  <si>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</si>
  <si>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</si>
  <si>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</si>
  <si>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</si>
  <si>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</si>
  <si>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</si>
  <si>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</si>
  <si>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</si>
  <si>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</si>
  <si>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</si>
  <si>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</si>
  <si>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</si>
  <si>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</si>
  <si>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</si>
  <si>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</si>
  <si>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</si>
  <si>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</si>
  <si>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</si>
  <si>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</si>
  <si>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</si>
  <si>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</si>
  <si>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</si>
  <si>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</si>
  <si>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</si>
  <si>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</si>
  <si>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</si>
  <si>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</si>
  <si>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</si>
  <si>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</si>
  <si>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</si>
  <si>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</si>
  <si>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</si>
  <si>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</si>
  <si>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</si>
  <si>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</si>
  <si>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</si>
  <si>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</si>
  <si>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</si>
  <si>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</si>
  <si>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</si>
  <si>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</si>
  <si>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</si>
  <si>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</si>
  <si>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</si>
  <si>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</si>
  <si>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</si>
  <si>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</si>
  <si>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</si>
  <si>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</si>
  <si>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</si>
  <si>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</si>
  <si>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</si>
  <si>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</si>
  <si>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</si>
  <si>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</si>
  <si>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</si>
  <si>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</si>
  <si>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</si>
  <si>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</si>
  <si>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</si>
  <si>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</si>
  <si>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</si>
  <si>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</si>
  <si>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</si>
  <si>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</si>
  <si>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</si>
  <si>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</si>
  <si>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</si>
  <si>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</si>
  <si>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</si>
  <si>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</si>
  <si>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</si>
  <si>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</si>
  <si>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</si>
  <si>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</si>
  <si>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</si>
  <si>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</si>
  <si>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</si>
  <si>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</si>
  <si>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</si>
  <si>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</si>
  <si>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</si>
  <si>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</si>
  <si>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</si>
  <si>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</si>
  <si>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</si>
  <si>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</si>
  <si>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</si>
  <si>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</si>
  <si>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</si>
  <si>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</si>
  <si>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</si>
  <si>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</si>
  <si>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</si>
  <si>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</si>
  <si>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</si>
  <si>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</si>
  <si>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</si>
  <si>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</si>
  <si>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</si>
  <si>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</si>
  <si>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</si>
  <si>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</si>
  <si>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</si>
  <si>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</si>
  <si>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</si>
  <si>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</si>
  <si>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</si>
  <si>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</si>
  <si>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</si>
  <si>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</si>
  <si>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</si>
  <si>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</si>
  <si>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</si>
  <si>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</si>
  <si>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</si>
  <si>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</si>
  <si>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</si>
  <si>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</si>
  <si>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</si>
  <si>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</si>
  <si>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</si>
  <si>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</si>
  <si>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</si>
  <si>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</si>
  <si>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</si>
  <si>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</si>
  <si>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</si>
  <si>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</si>
  <si>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</si>
  <si>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</si>
  <si>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</si>
  <si>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</si>
  <si>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</si>
  <si>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</si>
  <si>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</si>
  <si>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</si>
  <si>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</si>
  <si>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</si>
  <si>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</si>
  <si>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</si>
  <si>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</si>
  <si>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</si>
  <si>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</si>
  <si>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</si>
  <si>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</si>
  <si>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</si>
  <si>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</si>
  <si>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</si>
  <si>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</si>
  <si>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</si>
  <si>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</si>
  <si>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</si>
  <si>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</si>
  <si>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</si>
  <si>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</si>
  <si>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</si>
  <si>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</si>
  <si>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</si>
  <si>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</si>
  <si>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</si>
  <si>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</si>
  <si>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</si>
  <si>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</si>
  <si>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</si>
  <si>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</si>
  <si>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</si>
  <si>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</si>
  <si>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</si>
  <si>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</si>
  <si>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</si>
  <si>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</si>
  <si>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</si>
  <si>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</si>
  <si>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</si>
  <si>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</si>
  <si>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</si>
  <si>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</si>
  <si>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</si>
  <si>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</si>
  <si>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</si>
  <si>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</si>
  <si>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</si>
  <si>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</si>
  <si>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</si>
  <si>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</si>
  <si>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</si>
  <si>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</si>
  <si>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</si>
  <si>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</si>
  <si>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</si>
  <si>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</si>
  <si>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</si>
  <si>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</si>
  <si>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</si>
  <si>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</si>
  <si>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</si>
  <si>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</si>
  <si>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</si>
  <si>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</si>
  <si>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</si>
  <si>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</si>
  <si>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</si>
  <si>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</si>
  <si>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</si>
  <si>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</si>
  <si>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</si>
  <si>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</si>
  <si>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</si>
  <si>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</si>
  <si>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</si>
  <si>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</si>
  <si>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</si>
  <si>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</si>
  <si>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</si>
  <si>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</si>
  <si>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</si>
  <si>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</si>
  <si>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</si>
  <si>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</si>
  <si>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</si>
  <si>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</si>
  <si>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</si>
  <si>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</si>
  <si>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</si>
  <si>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</si>
  <si>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</si>
  <si>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</si>
  <si>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</si>
  <si>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</si>
  <si>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</si>
  <si>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</si>
  <si>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</si>
  <si>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</si>
  <si>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</si>
  <si>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</si>
  <si>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</si>
  <si>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</si>
  <si>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</si>
  <si>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</si>
  <si>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</si>
  <si>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</si>
  <si>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</si>
  <si>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</si>
  <si>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</si>
  <si>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</si>
  <si>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</si>
  <si>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</si>
  <si>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</si>
  <si>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</si>
  <si>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</si>
  <si>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</si>
  <si>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</si>
  <si>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</si>
  <si>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</si>
  <si>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</si>
  <si>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</si>
  <si>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</si>
  <si>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</si>
  <si>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</si>
  <si>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</si>
  <si>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</si>
  <si>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</si>
  <si>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</si>
  <si>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</si>
  <si>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</si>
  <si>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</si>
  <si>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</si>
  <si>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</si>
  <si>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</si>
  <si>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</si>
  <si>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</si>
  <si>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</si>
  <si>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</si>
  <si>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</si>
  <si>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</si>
  <si>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</si>
  <si>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</si>
  <si>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</si>
  <si>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</si>
  <si>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</si>
  <si>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</si>
  <si>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</si>
  <si>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</si>
  <si>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</si>
  <si>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</si>
  <si>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</si>
  <si>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</si>
  <si>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</si>
  <si>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</si>
  <si>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</si>
  <si>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</si>
  <si>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</si>
  <si>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</si>
  <si>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</si>
  <si>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</si>
  <si>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</si>
  <si>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</si>
  <si>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</si>
  <si>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</si>
  <si>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</si>
  <si>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</si>
  <si>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</si>
  <si>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</si>
  <si>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</si>
  <si>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</si>
  <si>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</si>
  <si>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</si>
  <si>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</si>
  <si>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</si>
  <si>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</si>
  <si>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</si>
  <si>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</si>
  <si>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</si>
  <si>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</si>
  <si>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</si>
  <si>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</si>
  <si>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</si>
  <si>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</si>
  <si>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</si>
  <si>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</si>
  <si>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</si>
  <si>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</si>
  <si>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</si>
  <si>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</si>
  <si>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</si>
  <si>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</si>
  <si>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</si>
  <si>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</si>
  <si>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</si>
  <si>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</si>
  <si>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</si>
  <si>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</si>
  <si>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</si>
  <si>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</si>
  <si>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</si>
  <si>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</si>
  <si>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</si>
  <si>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</si>
  <si>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</si>
  <si>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</si>
  <si>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</si>
  <si>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</si>
  <si>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</si>
  <si>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</si>
  <si>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</si>
  <si>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</si>
  <si>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</si>
  <si>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</si>
  <si>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</si>
  <si>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</si>
  <si>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</si>
  <si>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</si>
  <si>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</si>
  <si>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</si>
  <si>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</si>
  <si>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</si>
  <si>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</si>
  <si>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</si>
  <si>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</si>
  <si>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</si>
  <si>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</si>
  <si>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</si>
  <si>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</si>
  <si>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</si>
  <si>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</si>
  <si>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</si>
  <si>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</si>
  <si>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</si>
  <si>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</si>
  <si>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</si>
  <si>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</si>
  <si>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</si>
  <si>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</si>
  <si>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</si>
  <si>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</si>
  <si>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</si>
  <si>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</si>
  <si>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</si>
  <si>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</si>
  <si>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</si>
  <si>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</si>
  <si>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</si>
  <si>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</si>
  <si>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</si>
  <si>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</si>
  <si>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</si>
  <si>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</si>
  <si>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</si>
  <si>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</si>
  <si>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</si>
  <si>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</si>
  <si>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</si>
  <si>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</si>
  <si>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</si>
  <si>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</si>
  <si>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</si>
  <si>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</si>
  <si>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</si>
  <si>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</si>
  <si>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</si>
  <si>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</si>
  <si>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</si>
  <si>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</si>
  <si>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</si>
  <si>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</si>
  <si>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</si>
  <si>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</si>
  <si>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</si>
  <si>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</si>
  <si>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</si>
  <si>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</si>
  <si>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</si>
  <si>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</si>
  <si>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</si>
  <si>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</si>
  <si>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</si>
  <si>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</si>
  <si>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</si>
  <si>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</si>
  <si>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</si>
  <si>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</si>
  <si>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</si>
  <si>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</si>
  <si>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</si>
  <si>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</si>
  <si>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</si>
  <si>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</si>
  <si>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</si>
  <si>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</si>
  <si>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</si>
  <si>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</si>
  <si>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</si>
  <si>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</si>
  <si>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</si>
  <si>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</si>
  <si>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</si>
  <si>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</si>
  <si>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</si>
  <si>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</si>
  <si>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</si>
  <si>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</si>
  <si>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</si>
  <si>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</si>
  <si>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</si>
  <si>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</si>
  <si>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</si>
  <si>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</si>
  <si>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</si>
  <si>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</si>
  <si>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</si>
  <si>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</si>
  <si>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</si>
  <si>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</si>
  <si>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</si>
  <si>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</si>
  <si>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</si>
  <si>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</si>
  <si>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</si>
  <si>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</si>
  <si>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</si>
  <si>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</si>
  <si>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</si>
  <si>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</si>
  <si>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</si>
  <si>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</si>
  <si>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</si>
  <si>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</si>
  <si>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</si>
  <si>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</si>
  <si>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</si>
  <si>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</si>
  <si>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</si>
  <si>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</si>
  <si>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</si>
  <si>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</si>
  <si>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</si>
  <si>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</si>
  <si>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</si>
  <si>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</si>
  <si>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</si>
  <si>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</si>
  <si>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</si>
  <si>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</si>
  <si>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</si>
  <si>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</si>
  <si>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</si>
  <si>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</si>
  <si>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</si>
  <si>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</si>
  <si>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</si>
  <si>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</si>
  <si>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</si>
  <si>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</si>
  <si>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</si>
  <si>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</si>
  <si>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</si>
  <si>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</si>
  <si>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</si>
  <si>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</si>
  <si>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</si>
  <si>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</si>
  <si>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</si>
  <si>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</si>
  <si>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</si>
  <si>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</si>
  <si>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</si>
  <si>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</si>
  <si>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</si>
  <si>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</si>
  <si>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</si>
  <si>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</si>
  <si>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</si>
  <si>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</si>
  <si>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</si>
  <si>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</si>
  <si>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</si>
  <si>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</si>
  <si>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</si>
  <si>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</si>
  <si>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</si>
  <si>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</si>
  <si>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</si>
  <si>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</si>
  <si>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</si>
  <si>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</si>
  <si>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</si>
  <si>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</si>
  <si>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</si>
  <si>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</si>
  <si>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</si>
  <si>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</si>
  <si>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</si>
  <si>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</si>
  <si>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</si>
  <si>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</si>
  <si>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</si>
  <si>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</si>
  <si>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</si>
  <si>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</si>
  <si>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</si>
  <si>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</si>
  <si>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</si>
  <si>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</si>
  <si>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</si>
  <si>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</si>
  <si>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</si>
  <si>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</si>
  <si>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</si>
  <si>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</si>
  <si>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</si>
  <si>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</si>
  <si>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</si>
  <si>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</si>
  <si>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</si>
  <si>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</si>
  <si>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</si>
  <si>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</si>
  <si>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</si>
  <si>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</si>
  <si>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</si>
  <si>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</si>
  <si>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</si>
  <si>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</si>
  <si>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</si>
  <si>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</si>
  <si>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</si>
  <si>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</si>
  <si>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</si>
  <si>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</si>
  <si>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</si>
  <si>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</si>
  <si>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</si>
  <si>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</si>
  <si>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</si>
  <si>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</si>
  <si>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</si>
  <si>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</si>
  <si>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</si>
  <si>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</si>
  <si>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</si>
  <si>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</si>
  <si>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</si>
  <si>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</si>
  <si>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</si>
  <si>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</si>
  <si>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</si>
  <si>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</si>
  <si>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</si>
  <si>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</si>
  <si>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</si>
  <si>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</si>
  <si>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</si>
  <si>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</si>
  <si>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</si>
  <si>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</si>
  <si>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</si>
  <si>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</si>
  <si>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</si>
  <si>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</si>
  <si>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</si>
  <si>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</si>
  <si>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</si>
  <si>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</si>
  <si>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</si>
  <si>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</si>
  <si>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</si>
  <si>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</si>
  <si>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</si>
  <si>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</si>
  <si>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</si>
  <si>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</si>
  <si>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</si>
  <si>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</si>
  <si>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</si>
  <si>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</si>
  <si>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</si>
  <si>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</si>
  <si>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</si>
  <si>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</si>
  <si>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</si>
  <si>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</si>
  <si>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</si>
  <si>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</si>
  <si>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</si>
  <si>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</si>
  <si>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</si>
  <si>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</si>
  <si>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</si>
  <si>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</si>
  <si>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</si>
  <si>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</si>
  <si>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</si>
  <si>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</si>
  <si>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</si>
  <si>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</si>
  <si>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</si>
  <si>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</si>
  <si>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</si>
  <si>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</si>
  <si>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</si>
  <si>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</si>
  <si>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</si>
  <si>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</si>
  <si>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</si>
  <si>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</si>
  <si>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</si>
  <si>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</si>
  <si>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</si>
  <si>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</si>
  <si>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</si>
  <si>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</si>
  <si>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</si>
  <si>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</si>
  <si>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</si>
  <si>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</si>
  <si>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</si>
  <si>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</si>
  <si>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</si>
  <si>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</si>
  <si>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</si>
  <si>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</si>
  <si>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</si>
  <si>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</si>
  <si>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</si>
  <si>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</si>
  <si>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</si>
  <si>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</si>
  <si>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</si>
  <si>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</si>
  <si>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</si>
  <si>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</si>
  <si>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</si>
  <si>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</si>
  <si>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</si>
  <si>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</si>
  <si>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</si>
  <si>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</si>
  <si>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</si>
  <si>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</si>
  <si>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</si>
  <si>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</si>
  <si>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</si>
  <si>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</si>
  <si>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</si>
  <si>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</si>
  <si>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</si>
  <si>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</si>
  <si>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</si>
  <si>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</si>
  <si>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</si>
  <si>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</si>
  <si>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</si>
  <si>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</si>
  <si>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</si>
  <si>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</si>
  <si>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</si>
  <si>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</si>
  <si>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</si>
  <si>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</si>
  <si>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</si>
  <si>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</si>
  <si>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</si>
  <si>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</si>
  <si>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</si>
  <si>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</si>
  <si>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</si>
  <si>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</si>
  <si>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</si>
  <si>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</si>
  <si>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</si>
  <si>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</si>
  <si>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</si>
  <si>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</si>
  <si>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</si>
  <si>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</si>
  <si>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</si>
  <si>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</si>
  <si>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</si>
  <si>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</si>
  <si>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</si>
  <si>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</si>
  <si>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</si>
  <si>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</si>
  <si>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</si>
  <si>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</si>
  <si>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</si>
  <si>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</si>
  <si>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</si>
  <si>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</si>
  <si>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</si>
  <si>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</si>
  <si>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</si>
  <si>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</si>
  <si>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</si>
  <si>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</si>
  <si>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</si>
  <si>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</si>
  <si>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</si>
  <si>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</si>
  <si>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</si>
  <si>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</si>
  <si>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</si>
  <si>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</si>
  <si>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</si>
  <si>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</si>
  <si>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</si>
  <si>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</si>
  <si>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</si>
  <si>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</si>
  <si>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</si>
  <si>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</si>
  <si>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</si>
  <si>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</si>
  <si>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</si>
  <si>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</si>
  <si>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</si>
  <si>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</si>
  <si>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</si>
  <si>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</si>
  <si>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</si>
  <si>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</si>
  <si>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</si>
  <si>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</si>
  <si>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</si>
  <si>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</si>
  <si>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</si>
  <si>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</si>
  <si>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</si>
  <si>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</si>
  <si>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</si>
  <si>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</si>
  <si>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</si>
  <si>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</si>
  <si>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</si>
  <si>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</si>
  <si>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</si>
  <si>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</si>
  <si>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</si>
  <si>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</si>
  <si>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</si>
  <si>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</si>
  <si>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</si>
  <si>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</si>
  <si>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</si>
  <si>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</si>
  <si>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</si>
  <si>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</si>
  <si>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</si>
  <si>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</si>
  <si>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</si>
  <si>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</si>
  <si>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</si>
  <si>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</si>
  <si>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</si>
  <si>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</si>
  <si>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</si>
  <si>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</si>
  <si>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</si>
  <si>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</si>
  <si>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</si>
  <si>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</si>
  <si>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</si>
  <si>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</si>
  <si>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</si>
  <si>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</si>
  <si>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</si>
  <si>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</si>
  <si>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</si>
  <si>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</si>
  <si>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</si>
  <si>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</si>
  <si>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</si>
  <si>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</si>
  <si>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</si>
  <si>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</si>
  <si>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</si>
  <si>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</si>
  <si>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</si>
  <si>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</si>
  <si>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</si>
  <si>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</si>
  <si>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</si>
  <si>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</si>
  <si>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</si>
  <si>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</si>
  <si>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</si>
  <si>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</si>
  <si>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</si>
  <si>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</si>
  <si>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</si>
  <si>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</si>
  <si>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</si>
  <si>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</si>
  <si>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</si>
  <si>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</si>
  <si>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</si>
  <si>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</si>
  <si>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</si>
  <si>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</si>
  <si>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</si>
  <si>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</si>
  <si>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</si>
  <si>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</si>
  <si>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</si>
  <si>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</si>
  <si>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</si>
  <si>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</si>
  <si>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</si>
  <si>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</si>
  <si>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</si>
  <si>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</si>
  <si>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</si>
  <si>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</si>
  <si>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</si>
  <si>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</si>
  <si>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</si>
  <si>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</si>
  <si>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</si>
  <si>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</si>
  <si>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</si>
  <si>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</si>
  <si>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</si>
  <si>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</si>
  <si>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</si>
  <si>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</si>
  <si>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</si>
  <si>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</si>
  <si>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</si>
  <si>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</si>
  <si>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</si>
  <si>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</si>
  <si>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</si>
  <si>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</si>
  <si>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</si>
  <si>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</si>
  <si>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</si>
  <si>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</si>
  <si>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</si>
  <si>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</si>
  <si>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</si>
  <si>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</si>
  <si>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</si>
  <si>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</si>
  <si>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</si>
  <si>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</si>
  <si>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</si>
  <si>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</si>
  <si>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</si>
  <si>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</si>
  <si>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</si>
  <si>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</si>
  <si>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</si>
  <si>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</si>
  <si>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</si>
  <si>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</si>
  <si>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</si>
  <si>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</si>
  <si>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</si>
  <si>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</si>
  <si>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</si>
  <si>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</si>
  <si>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</si>
  <si>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</si>
  <si>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</si>
  <si>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</si>
  <si>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</si>
  <si>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</si>
  <si>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</si>
  <si>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</si>
  <si>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</si>
  <si>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</si>
  <si>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</si>
  <si>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</si>
  <si>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</si>
  <si>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</si>
  <si>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</si>
  <si>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</si>
  <si>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</si>
  <si>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</si>
  <si>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</si>
  <si>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</si>
  <si>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</si>
  <si>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</si>
  <si>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</si>
  <si>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</si>
  <si>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</si>
  <si>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</si>
  <si>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</si>
  <si>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</si>
  <si>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</si>
  <si>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</si>
  <si>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</si>
  <si>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</si>
  <si>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</si>
  <si>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</si>
  <si>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</si>
  <si>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</si>
  <si>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</si>
  <si>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</si>
  <si>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</si>
  <si>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</si>
  <si>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</si>
  <si>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</si>
  <si>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</si>
  <si>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</si>
  <si>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</si>
  <si>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</si>
  <si>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</si>
  <si>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</si>
  <si>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</si>
  <si>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</si>
  <si>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</si>
  <si>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</si>
  <si>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</si>
  <si>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</si>
  <si>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</si>
  <si>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</si>
  <si>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</si>
  <si>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</si>
  <si>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</si>
  <si>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</si>
  <si>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</si>
  <si>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</si>
  <si>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</si>
  <si>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</si>
  <si>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</si>
  <si>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</si>
  <si>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</si>
  <si>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</si>
  <si>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</si>
  <si>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</si>
  <si>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</si>
  <si>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</si>
  <si>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</si>
  <si>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</si>
  <si>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</si>
  <si>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</si>
  <si>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</si>
  <si>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</si>
  <si>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</si>
  <si>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</si>
  <si>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</si>
  <si>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</si>
  <si>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</si>
  <si>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</si>
  <si>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</si>
  <si>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</si>
  <si>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</si>
  <si>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</si>
  <si>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</si>
  <si>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</si>
  <si>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</si>
  <si>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</si>
  <si>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</si>
  <si>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</si>
  <si>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</si>
  <si>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</si>
  <si>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</si>
  <si>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</si>
  <si>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</si>
  <si>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</si>
  <si>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</si>
  <si>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</si>
  <si>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</si>
  <si>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</si>
  <si>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</si>
  <si>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</si>
  <si>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</si>
  <si>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</si>
  <si>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</si>
  <si>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</si>
  <si>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</si>
  <si>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</si>
  <si>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</si>
  <si>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</si>
  <si>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</si>
  <si>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</si>
  <si>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</si>
  <si>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</si>
  <si>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</si>
  <si>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</si>
  <si>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</si>
  <si>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</si>
  <si>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</si>
  <si>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</si>
  <si>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</si>
  <si>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</si>
  <si>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</si>
  <si>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</si>
  <si>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</si>
  <si>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</si>
  <si>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</si>
  <si>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</si>
  <si>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</si>
  <si>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</si>
  <si>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</si>
  <si>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</si>
  <si>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</si>
  <si>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</si>
  <si>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</si>
  <si>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</si>
  <si>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</si>
  <si>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</si>
  <si>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</si>
  <si>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</si>
  <si>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</si>
  <si>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</si>
  <si>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</si>
  <si>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</si>
  <si>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</si>
  <si>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</si>
  <si>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</si>
  <si>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</si>
  <si>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</si>
  <si>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</si>
  <si>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</si>
  <si>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</si>
  <si>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</si>
  <si>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</si>
  <si>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</si>
  <si>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</si>
  <si>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</si>
  <si>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</si>
  <si>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</si>
  <si>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</si>
  <si>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</si>
  <si>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</si>
  <si>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</si>
  <si>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</si>
  <si>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</si>
  <si>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</si>
  <si>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</si>
  <si>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</si>
  <si>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</si>
  <si>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</si>
  <si>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</si>
  <si>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</si>
  <si>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</si>
  <si>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</si>
  <si>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</si>
  <si>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</si>
  <si>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</si>
  <si>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</si>
  <si>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</si>
  <si>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</si>
  <si>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</si>
  <si>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</si>
  <si>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</si>
  <si>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</si>
  <si>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</si>
  <si>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</si>
  <si>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</si>
  <si>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</si>
  <si>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</si>
  <si>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</si>
  <si>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</si>
  <si>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</si>
  <si>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</si>
  <si>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</si>
  <si>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</si>
  <si>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</si>
  <si>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</si>
  <si>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</si>
  <si>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</si>
  <si>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</si>
  <si>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</si>
  <si>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</si>
  <si>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</si>
  <si>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</si>
  <si>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</si>
  <si>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</si>
  <si>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</si>
  <si>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</si>
  <si>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</si>
  <si>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</si>
  <si>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</si>
  <si>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</si>
  <si>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</si>
  <si>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</si>
  <si>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</si>
  <si>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</si>
  <si>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</si>
  <si>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</si>
  <si>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</si>
  <si>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</si>
  <si>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</si>
  <si>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</si>
  <si>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</si>
  <si>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</si>
  <si>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</si>
  <si>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</si>
  <si>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</si>
  <si>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</si>
  <si>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</si>
  <si>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</si>
  <si>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</si>
  <si>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</si>
  <si>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</si>
  <si>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</si>
  <si>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</si>
  <si>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</si>
  <si>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</si>
  <si>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</si>
  <si>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</si>
  <si>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</si>
  <si>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</si>
  <si>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</si>
  <si>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</si>
  <si>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</si>
  <si>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</si>
  <si>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</si>
  <si>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</si>
  <si>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</si>
  <si>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</si>
  <si>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</si>
  <si>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</si>
  <si>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</si>
  <si>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</si>
  <si>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</si>
  <si>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</si>
  <si>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</si>
  <si>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</si>
  <si>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</si>
  <si>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</si>
  <si>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</si>
  <si>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</si>
  <si>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</si>
  <si>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</si>
  <si>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</si>
  <si>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</si>
  <si>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</si>
  <si>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</si>
  <si>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</si>
  <si>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</si>
  <si>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</si>
  <si>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</si>
  <si>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</si>
  <si>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</si>
  <si>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</si>
  <si>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</si>
  <si>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</si>
  <si>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</si>
  <si>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</si>
  <si>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</si>
  <si>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</si>
  <si>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</si>
  <si>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</si>
  <si>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</si>
  <si>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</si>
  <si>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</si>
  <si>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</si>
  <si>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</si>
  <si>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</si>
  <si>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</si>
  <si>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</si>
  <si>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</si>
  <si>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</si>
  <si>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</si>
  <si>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</si>
  <si>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</si>
  <si>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</si>
  <si>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</si>
  <si>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</si>
  <si>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</si>
  <si>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</si>
  <si>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</si>
  <si>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</si>
  <si>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</si>
  <si>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</si>
  <si>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</si>
  <si>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</si>
  <si>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</si>
  <si>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</si>
  <si>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</si>
  <si>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</si>
  <si>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</si>
  <si>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</si>
  <si>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</si>
  <si>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</si>
  <si>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</si>
  <si>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</si>
  <si>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</si>
  <si>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</si>
  <si>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</si>
  <si>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</si>
  <si>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</si>
  <si>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</si>
  <si>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</si>
  <si>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</si>
  <si>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</si>
  <si>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</si>
  <si>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</si>
  <si>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</si>
  <si>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</si>
  <si>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</si>
  <si>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</si>
  <si>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</si>
  <si>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</si>
  <si>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</si>
  <si>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</si>
  <si>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</si>
  <si>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</si>
  <si>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</si>
  <si>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</si>
  <si>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</si>
  <si>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</si>
  <si>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</si>
  <si>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</si>
  <si>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</si>
  <si>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</si>
  <si>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</si>
  <si>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</si>
  <si>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</si>
  <si>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</si>
  <si>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</si>
  <si>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</si>
  <si>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</si>
  <si>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</si>
  <si>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</si>
  <si>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</si>
  <si>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</si>
  <si>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</si>
  <si>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</si>
  <si>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</si>
  <si>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</si>
  <si>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</si>
  <si>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</si>
  <si>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</si>
  <si>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</si>
  <si>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</si>
  <si>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</si>
  <si>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</si>
  <si>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</si>
  <si>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</si>
  <si>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</si>
  <si>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</si>
  <si>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</si>
  <si>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</si>
  <si>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</si>
  <si>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</si>
  <si>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</si>
  <si>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</si>
  <si>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</si>
  <si>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</si>
  <si>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</si>
  <si>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</si>
  <si>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</si>
  <si>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</si>
  <si>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</si>
  <si>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</si>
  <si>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</si>
  <si>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</si>
  <si>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</si>
  <si>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</si>
  <si>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</si>
  <si>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</si>
  <si>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</si>
  <si>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</si>
  <si>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</si>
  <si>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</si>
  <si>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</si>
  <si>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</si>
  <si>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</si>
  <si>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</si>
  <si>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</si>
  <si>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</si>
  <si>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</si>
  <si>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</si>
  <si>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</si>
  <si>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</si>
  <si>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</si>
  <si>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</si>
  <si>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</si>
  <si>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</si>
  <si>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</si>
  <si>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</si>
  <si>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</si>
  <si>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</si>
  <si>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</si>
  <si>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</si>
  <si>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</si>
  <si>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</si>
  <si>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</si>
  <si>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</si>
  <si>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</si>
  <si>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</si>
  <si>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</si>
  <si>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</si>
  <si>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</si>
  <si>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</si>
  <si>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</si>
  <si>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</si>
  <si>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</si>
  <si>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</si>
  <si>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</si>
  <si>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</si>
  <si>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</si>
  <si>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</si>
  <si>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</si>
  <si>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</si>
  <si>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</si>
  <si>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</si>
  <si>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</si>
  <si>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</si>
  <si>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</si>
  <si>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</si>
  <si>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</si>
  <si>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</si>
  <si>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</si>
  <si>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</si>
  <si>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</si>
  <si>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</si>
  <si>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</si>
  <si>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</si>
  <si>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</si>
  <si>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</si>
  <si>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</si>
  <si>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</si>
  <si>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</si>
  <si>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</si>
  <si>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</si>
  <si>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</si>
  <si>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</si>
  <si>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</si>
  <si>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</si>
  <si>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</si>
  <si>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</si>
  <si>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</si>
  <si>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</si>
  <si>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</si>
  <si>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</si>
  <si>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</si>
  <si>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</si>
  <si>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</si>
  <si>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</si>
  <si>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</si>
  <si>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</si>
  <si>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</si>
  <si>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</si>
  <si>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</si>
  <si>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</si>
  <si>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</si>
  <si>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</si>
  <si>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</si>
  <si>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</si>
  <si>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</si>
  <si>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</si>
  <si>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</si>
  <si>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</si>
  <si>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</si>
  <si>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</si>
  <si>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</si>
  <si>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</si>
  <si>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</si>
  <si>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</si>
  <si>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</si>
  <si>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</si>
  <si>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</si>
  <si>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</si>
  <si>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</si>
  <si>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</si>
  <si>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</si>
  <si>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</si>
  <si>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</si>
  <si>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</si>
  <si>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</si>
  <si>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</si>
  <si>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</si>
  <si>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</si>
  <si>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</si>
  <si>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</si>
  <si>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</si>
  <si>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</si>
  <si>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</si>
  <si>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</si>
  <si>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</si>
  <si>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</si>
  <si>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</si>
  <si>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</si>
  <si>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</si>
  <si>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</si>
  <si>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</si>
  <si>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</si>
  <si>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</si>
  <si>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</si>
  <si>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</si>
  <si>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</si>
  <si>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</si>
  <si>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</si>
  <si>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</si>
  <si>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</si>
  <si>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</si>
  <si>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</si>
  <si>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</si>
  <si>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</si>
  <si>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</si>
  <si>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</si>
  <si>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</si>
  <si>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</si>
  <si>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</si>
  <si>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</si>
  <si>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</si>
  <si>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</si>
  <si>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</si>
  <si>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</si>
  <si>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</si>
  <si>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</si>
  <si>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</si>
  <si>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</si>
  <si>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</si>
  <si>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</si>
  <si>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</si>
  <si>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</si>
  <si>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</si>
  <si>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</si>
  <si>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</si>
  <si>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</si>
  <si>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</si>
  <si>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</si>
  <si>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</si>
  <si>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</si>
  <si>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</si>
  <si>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</si>
  <si>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</si>
  <si>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</si>
  <si>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</si>
  <si>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</si>
  <si>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</si>
  <si>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</si>
  <si>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</si>
  <si>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</si>
  <si>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</si>
  <si>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</si>
  <si>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</si>
  <si>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</si>
  <si>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</si>
  <si>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</si>
  <si>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</si>
  <si>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</si>
  <si>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</si>
  <si>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</si>
  <si>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</si>
  <si>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</si>
  <si>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</si>
  <si>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</si>
  <si>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</si>
  <si>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</si>
  <si>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</si>
  <si>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</si>
  <si>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</si>
  <si>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</si>
  <si>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</si>
  <si>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</si>
  <si>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</si>
  <si>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</si>
  <si>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</si>
  <si>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</si>
  <si>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</si>
  <si>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</si>
  <si>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</si>
  <si>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</si>
  <si>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</si>
  <si>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</si>
  <si>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</si>
  <si>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</si>
  <si>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</si>
  <si>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</si>
  <si>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</si>
  <si>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</si>
  <si>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</si>
  <si>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</si>
  <si>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</si>
  <si>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</si>
  <si>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</si>
  <si>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</si>
  <si>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</si>
  <si>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</si>
  <si>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</si>
  <si>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</si>
  <si>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</si>
  <si>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</si>
  <si>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</si>
  <si>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</si>
  <si>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</si>
  <si>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</si>
  <si>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</si>
  <si>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</si>
  <si>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</si>
  <si>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</si>
  <si>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</si>
  <si>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</si>
  <si>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</si>
  <si>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</si>
  <si>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</si>
  <si>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</si>
  <si>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</si>
  <si>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</si>
  <si>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</si>
  <si>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</si>
  <si>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</si>
  <si>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</si>
  <si>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</si>
  <si>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</si>
  <si>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</si>
  <si>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</si>
  <si>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</si>
  <si>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</si>
  <si>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</si>
  <si>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</si>
  <si>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</si>
  <si>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</si>
  <si>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</si>
  <si>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</si>
  <si>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</si>
  <si>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</si>
  <si>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</si>
  <si>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</si>
  <si>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</si>
  <si>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</si>
  <si>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</si>
  <si>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</si>
  <si>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</si>
  <si>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</si>
  <si>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</si>
  <si>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</si>
  <si>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</si>
  <si>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</si>
  <si>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</si>
  <si>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</si>
  <si>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</si>
  <si>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</si>
  <si>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</si>
  <si>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</si>
  <si>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</si>
  <si>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</si>
  <si>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</si>
  <si>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</si>
  <si>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</si>
  <si>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</si>
  <si>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</si>
  <si>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</si>
  <si>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</si>
  <si>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</si>
  <si>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</si>
  <si>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</si>
  <si>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</si>
  <si>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</si>
  <si>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</si>
  <si>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</si>
  <si>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</si>
  <si>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</si>
  <si>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</si>
  <si>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</si>
  <si>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</si>
  <si>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</si>
  <si>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</si>
  <si>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</si>
  <si>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</si>
  <si>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</si>
  <si>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</si>
  <si>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</si>
  <si>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</si>
  <si>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</si>
  <si>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</si>
  <si>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</si>
  <si>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</si>
  <si>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</si>
  <si>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</si>
  <si>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</si>
  <si>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</si>
  <si>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</si>
  <si>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</si>
  <si>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</si>
  <si>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</si>
  <si>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</si>
  <si>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</si>
  <si>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</si>
  <si>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</si>
  <si>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</si>
  <si>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</si>
  <si>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</si>
  <si>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</si>
  <si>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</si>
  <si>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</si>
  <si>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</si>
  <si>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</si>
  <si>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</si>
  <si>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</si>
  <si>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</si>
  <si>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</si>
  <si>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</si>
  <si>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</si>
  <si>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</si>
  <si>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</si>
  <si>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</si>
  <si>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</si>
  <si>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</si>
  <si>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</si>
  <si>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</si>
  <si>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</si>
  <si>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</si>
  <si>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</si>
  <si>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</si>
  <si>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</si>
  <si>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</si>
  <si>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</si>
  <si>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</si>
  <si>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</si>
  <si>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</si>
  <si>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</si>
  <si>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</si>
  <si>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</si>
  <si>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</si>
  <si>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</si>
  <si>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</si>
  <si>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</si>
  <si>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</si>
  <si>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</si>
  <si>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</si>
  <si>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</si>
  <si>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</si>
  <si>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</si>
  <si>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</si>
  <si>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</si>
  <si>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</si>
  <si>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</si>
  <si>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</si>
  <si>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</si>
  <si>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</si>
  <si>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</si>
  <si>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</si>
  <si>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</si>
  <si>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</si>
  <si>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</si>
  <si>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</si>
  <si>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</si>
  <si>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</si>
  <si>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</si>
  <si>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</si>
  <si>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</si>
  <si>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</si>
  <si>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</si>
  <si>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</si>
  <si>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</si>
  <si>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</si>
  <si>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</si>
  <si>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</si>
  <si>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</si>
  <si>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</si>
  <si>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</si>
  <si>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</si>
  <si>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</si>
  <si>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</si>
  <si>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</si>
  <si>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</si>
  <si>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</si>
  <si>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</si>
  <si>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</si>
  <si>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</si>
  <si>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</si>
  <si>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</si>
  <si>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</si>
  <si>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</si>
  <si>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</si>
  <si>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</si>
  <si>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</si>
  <si>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</si>
  <si>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</si>
  <si>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</si>
  <si>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</si>
  <si>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</si>
  <si>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</si>
  <si>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</si>
  <si>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</si>
  <si>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</si>
  <si>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</si>
  <si>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</si>
  <si>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</si>
  <si>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</si>
  <si>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</si>
  <si>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</si>
  <si>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</si>
  <si>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</si>
  <si>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</si>
  <si>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</si>
  <si>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</si>
  <si>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</si>
  <si>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</si>
  <si>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</si>
  <si>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</si>
  <si>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</si>
  <si>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</si>
  <si>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</si>
  <si>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</si>
  <si>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</si>
  <si>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</si>
  <si>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</si>
  <si>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</si>
  <si>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</si>
  <si>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</si>
  <si>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</si>
  <si>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</si>
  <si>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</si>
  <si>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</si>
  <si>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</si>
  <si>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</si>
  <si>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</si>
  <si>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</si>
  <si>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</si>
  <si>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</si>
  <si>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</si>
  <si>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</si>
  <si>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</si>
  <si>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</si>
  <si>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</si>
  <si>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</si>
  <si>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</si>
  <si>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</si>
  <si>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</si>
  <si>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</si>
  <si>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</si>
  <si>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</si>
  <si>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</si>
  <si>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</si>
  <si>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</si>
  <si>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</si>
  <si>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</si>
  <si>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</si>
  <si>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</si>
  <si>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</si>
  <si>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</si>
  <si>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</si>
  <si>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</si>
  <si>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</si>
  <si>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</si>
  <si>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</si>
  <si>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</si>
  <si>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</si>
  <si>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</si>
  <si>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</si>
  <si>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</si>
  <si>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</si>
  <si>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</si>
  <si>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</si>
  <si>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</si>
  <si>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</si>
  <si>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</si>
  <si>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</si>
  <si>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</si>
  <si>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</si>
  <si>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</si>
  <si>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</si>
  <si>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</si>
  <si>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</si>
  <si>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</si>
  <si>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</si>
  <si>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</si>
  <si>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</si>
  <si>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</si>
  <si>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</si>
  <si>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</si>
  <si>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</si>
  <si>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</si>
  <si>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</si>
  <si>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</si>
  <si>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</si>
  <si>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</si>
  <si>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</si>
  <si>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</si>
  <si>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</si>
  <si>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</si>
  <si>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</si>
  <si>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</si>
  <si>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</si>
  <si>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</si>
  <si>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</si>
  <si>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</si>
  <si>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</si>
  <si>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</si>
  <si>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</si>
  <si>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</si>
  <si>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</si>
  <si>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</si>
  <si>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</si>
  <si>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</si>
  <si>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</si>
  <si>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</si>
  <si>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</si>
  <si>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</si>
  <si>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</si>
  <si>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</si>
  <si>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</si>
  <si>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</si>
  <si>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</si>
  <si>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</si>
  <si>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</si>
  <si>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</si>
  <si>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</si>
  <si>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</si>
  <si>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</si>
  <si>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</si>
  <si>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</si>
  <si>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</si>
  <si>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</si>
  <si>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</si>
  <si>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</si>
  <si>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</si>
  <si>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</si>
  <si>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</si>
  <si>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</si>
  <si>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</si>
  <si>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</si>
  <si>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</si>
  <si>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</si>
  <si>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</si>
  <si>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</si>
  <si>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</si>
  <si>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</si>
  <si>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</si>
  <si>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</si>
  <si>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</si>
  <si>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</si>
  <si>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</si>
  <si>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</si>
  <si>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</si>
  <si>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</si>
  <si>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</si>
  <si>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</si>
  <si>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</si>
  <si>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</si>
  <si>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</si>
  <si>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</si>
  <si>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</si>
  <si>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</si>
  <si>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</si>
  <si>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</si>
  <si>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</si>
  <si>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</si>
  <si>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</si>
  <si>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</si>
  <si>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</si>
  <si>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</si>
  <si>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</si>
  <si>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</si>
  <si>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</si>
  <si>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</si>
  <si>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</si>
  <si>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</si>
  <si>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</si>
  <si>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</si>
  <si>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</si>
  <si>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</si>
  <si>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</si>
  <si>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</si>
  <si>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</si>
  <si>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</si>
  <si>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</si>
  <si>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</si>
  <si>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</si>
  <si>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</si>
  <si>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</si>
  <si>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</si>
  <si>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</si>
  <si>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</si>
  <si>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</si>
  <si>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</si>
  <si>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</si>
  <si>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</si>
  <si>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</si>
  <si>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</si>
  <si>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</si>
  <si>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</si>
  <si>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</si>
  <si>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</si>
  <si>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</si>
  <si>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</si>
  <si>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</si>
  <si>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</si>
  <si>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</si>
  <si>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</si>
  <si>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</si>
  <si>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</si>
  <si>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</si>
  <si>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</si>
  <si>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</si>
  <si>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</si>
  <si>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</si>
  <si>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</si>
  <si>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</si>
  <si>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</si>
  <si>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</si>
  <si>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</si>
  <si>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</si>
  <si>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</si>
  <si>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</si>
  <si>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</si>
  <si>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</si>
  <si>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</si>
  <si>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</si>
  <si>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</si>
  <si>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</si>
  <si>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</si>
  <si>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</si>
  <si>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</si>
  <si>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</si>
  <si>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</si>
  <si>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</si>
  <si>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</si>
  <si>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</si>
  <si>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</si>
  <si>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</si>
  <si>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</si>
  <si>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</si>
  <si>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</si>
  <si>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</si>
  <si>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</si>
  <si>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</si>
  <si>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</si>
  <si>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</si>
  <si>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</si>
  <si>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</si>
  <si>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</si>
  <si>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</si>
  <si>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</si>
  <si>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</si>
  <si>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</si>
  <si>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</si>
  <si>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</si>
  <si>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</si>
  <si>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</si>
  <si>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</si>
  <si>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</si>
  <si>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</si>
  <si>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</si>
  <si>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</si>
  <si>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</si>
  <si>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</si>
  <si>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</si>
  <si>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</si>
  <si>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</si>
  <si>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</si>
  <si>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</si>
  <si>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</si>
  <si>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</si>
  <si>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</si>
  <si>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</si>
  <si>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</si>
  <si>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</si>
  <si>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</si>
  <si>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</si>
  <si>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</si>
  <si>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</si>
  <si>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</si>
  <si>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</si>
  <si>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</si>
  <si>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</si>
  <si>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</si>
  <si>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</si>
  <si>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</si>
  <si>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</si>
  <si>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</si>
  <si>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</si>
  <si>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</si>
  <si>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</si>
  <si>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</si>
  <si>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</si>
  <si>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</si>
  <si>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</si>
  <si>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</si>
  <si>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</si>
  <si>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</si>
  <si>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</si>
  <si>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</si>
  <si>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</si>
  <si>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</si>
  <si>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</si>
  <si>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</si>
  <si>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</si>
  <si>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</si>
  <si>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</si>
  <si>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</si>
  <si>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</si>
  <si>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</si>
  <si>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</si>
  <si>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</si>
  <si>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</si>
  <si>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</si>
  <si>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</si>
  <si>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</si>
  <si>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</si>
  <si>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</si>
  <si>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</si>
  <si>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</si>
  <si>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</si>
  <si>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</si>
  <si>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</si>
  <si>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</si>
  <si>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</si>
  <si>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</si>
  <si>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</si>
  <si>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</si>
  <si>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</si>
  <si>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</si>
  <si>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</si>
  <si>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</si>
  <si>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</si>
  <si>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</si>
  <si>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</si>
  <si>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</si>
  <si>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</si>
  <si>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</si>
  <si>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</si>
  <si>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</si>
  <si>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</si>
  <si>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</si>
  <si>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</si>
  <si>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</si>
  <si>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</si>
  <si>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</si>
  <si>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</si>
  <si>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</si>
  <si>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</si>
  <si>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</si>
  <si>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</si>
  <si>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</si>
  <si>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</si>
  <si>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</si>
  <si>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</si>
  <si>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</si>
  <si>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</si>
  <si>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</si>
  <si>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</si>
  <si>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</si>
  <si>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</si>
  <si>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</si>
  <si>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</si>
  <si>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</si>
  <si>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</si>
  <si>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</si>
  <si>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</si>
  <si>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</si>
  <si>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</si>
  <si>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</si>
  <si>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</si>
  <si>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</si>
  <si>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</si>
  <si>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</si>
  <si>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</si>
  <si>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</si>
  <si>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</si>
  <si>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</si>
  <si>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</si>
  <si>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</si>
  <si>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</si>
  <si>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</si>
  <si>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</si>
  <si>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</si>
  <si>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</si>
  <si>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</si>
  <si>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</si>
  <si>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</si>
  <si>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</si>
  <si>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</si>
  <si>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</si>
  <si>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</si>
  <si>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</si>
  <si>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</si>
  <si>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</si>
  <si>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</si>
  <si>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</si>
  <si>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</si>
  <si>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</si>
  <si>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</si>
  <si>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</si>
  <si>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</si>
  <si>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</si>
  <si>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</si>
  <si>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</si>
  <si>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</si>
  <si>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</si>
  <si>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</si>
  <si>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</si>
  <si>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</si>
  <si>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</si>
  <si>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</si>
  <si>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</si>
  <si>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</si>
  <si>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</si>
  <si>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</si>
  <si>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</si>
  <si>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</si>
  <si>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</si>
  <si>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</si>
  <si>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</si>
  <si>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</si>
  <si>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</si>
  <si>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</si>
  <si>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</si>
  <si>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</si>
  <si>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</si>
  <si>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</si>
  <si>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</si>
  <si>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</si>
  <si>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</si>
  <si>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</si>
  <si>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</si>
  <si>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</si>
  <si>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</si>
  <si>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</si>
  <si>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</si>
  <si>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</si>
  <si>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</si>
  <si>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</si>
  <si>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</si>
  <si>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</si>
  <si>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</si>
  <si>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</si>
  <si>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</si>
  <si>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</si>
  <si>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</si>
  <si>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</si>
  <si>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</si>
  <si>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</si>
  <si>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</si>
  <si>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</si>
  <si>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</si>
  <si>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</si>
  <si>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</si>
  <si>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</si>
  <si>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</si>
  <si>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</si>
  <si>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</si>
  <si>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</si>
  <si>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</si>
  <si>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</si>
  <si>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</si>
  <si>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</si>
  <si>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</si>
  <si>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</si>
  <si>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</si>
  <si>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</si>
  <si>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</si>
  <si>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</si>
  <si>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</si>
  <si>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</si>
  <si>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</si>
  <si>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</si>
  <si>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</si>
  <si>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</si>
  <si>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</si>
  <si>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</si>
  <si>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</si>
  <si>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</si>
  <si>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</si>
  <si>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</si>
  <si>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</si>
  <si>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</si>
  <si>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</si>
  <si>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</si>
  <si>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</si>
  <si>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</si>
  <si>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</si>
  <si>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</si>
  <si>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</si>
  <si>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</si>
  <si>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</si>
  <si>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</si>
  <si>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</si>
  <si>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</si>
  <si>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</si>
  <si>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</si>
  <si>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</si>
  <si>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</si>
  <si>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</si>
  <si>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</si>
  <si>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</si>
  <si>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</si>
  <si>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</si>
  <si>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</si>
  <si>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</si>
  <si>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</si>
  <si>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</si>
  <si>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</si>
  <si>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</si>
  <si>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</si>
  <si>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</si>
  <si>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</si>
  <si>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</si>
  <si>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</si>
  <si>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</si>
  <si>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</si>
  <si>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</si>
  <si>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</si>
  <si>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</si>
  <si>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</si>
  <si>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</si>
  <si>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</si>
  <si>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</si>
  <si>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</si>
  <si>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</si>
  <si>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</si>
  <si>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</si>
  <si>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</si>
  <si>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</si>
  <si>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</si>
  <si>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</si>
  <si>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</si>
  <si>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</si>
  <si>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</si>
  <si>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</si>
  <si>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</si>
  <si>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</si>
  <si>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</si>
  <si>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</si>
  <si>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</si>
  <si>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</si>
  <si>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</si>
  <si>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</si>
  <si>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</si>
  <si>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</si>
  <si>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</si>
  <si>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</si>
  <si>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</si>
  <si>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</si>
  <si>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</si>
  <si>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</si>
  <si>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</si>
  <si>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</si>
  <si>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</si>
  <si>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</si>
  <si>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</si>
  <si>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</si>
  <si>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</si>
  <si>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</si>
  <si>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</si>
  <si>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</si>
  <si>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</si>
  <si>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</si>
  <si>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</si>
  <si>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</si>
  <si>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</si>
  <si>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</si>
  <si>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</si>
  <si>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</si>
  <si>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</si>
  <si>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</si>
  <si>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</si>
  <si>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</si>
  <si>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</si>
  <si>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</si>
  <si>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</si>
  <si>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</si>
  <si>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</si>
  <si>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</si>
  <si>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</si>
  <si>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</si>
  <si>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</si>
  <si>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</si>
  <si>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</si>
  <si>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</si>
  <si>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</si>
  <si>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</si>
  <si>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</si>
  <si>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</si>
  <si>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</si>
  <si>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</si>
  <si>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</si>
  <si>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</si>
  <si>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</si>
  <si>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</si>
  <si>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</si>
  <si>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</si>
  <si>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</si>
  <si>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</si>
  <si>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</si>
  <si>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</si>
  <si>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</si>
  <si>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</si>
  <si>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</si>
  <si>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</si>
  <si>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</si>
  <si>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</si>
  <si>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</si>
  <si>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</si>
  <si>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</si>
  <si>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</si>
  <si>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</si>
  <si>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</si>
  <si>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</si>
  <si>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</si>
  <si>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</si>
  <si>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</si>
  <si>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</si>
  <si>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</si>
  <si>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</si>
  <si>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</si>
  <si>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</si>
  <si>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</si>
  <si>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</si>
  <si>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</si>
  <si>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</si>
  <si>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</si>
  <si>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</si>
  <si>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</si>
  <si>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</si>
  <si>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</si>
  <si>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</si>
  <si>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</si>
  <si>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</si>
  <si>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</si>
  <si>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</si>
  <si>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</si>
  <si>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</si>
  <si>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</si>
  <si>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</si>
  <si>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</si>
  <si>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</si>
  <si>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</si>
  <si>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</si>
  <si>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</si>
  <si>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</si>
  <si>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</si>
  <si>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</si>
  <si>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</si>
  <si>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</si>
  <si>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</si>
  <si>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</si>
  <si>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</si>
  <si>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</si>
  <si>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</si>
  <si>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</si>
  <si>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</si>
  <si>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</si>
  <si>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</si>
  <si>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</si>
  <si>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</si>
  <si>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</si>
  <si>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</si>
  <si>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</si>
  <si>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</si>
  <si>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</si>
  <si>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</si>
  <si>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</si>
  <si>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</si>
  <si>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</si>
  <si>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</si>
  <si>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</si>
  <si>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</si>
  <si>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</si>
  <si>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</si>
  <si>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</si>
  <si>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</si>
  <si>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</si>
  <si>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</si>
  <si>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</si>
  <si>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</si>
  <si>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</si>
  <si>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</si>
  <si>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</si>
  <si>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</si>
  <si>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</si>
  <si>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</si>
  <si>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</si>
  <si>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</si>
  <si>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</si>
  <si>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</si>
  <si>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</si>
  <si>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</si>
  <si>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</si>
  <si>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</si>
  <si>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</si>
  <si>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</si>
  <si>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</si>
  <si>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</si>
  <si>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</si>
  <si>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</si>
  <si>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</si>
  <si>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</si>
  <si>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</si>
  <si>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</si>
  <si>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</si>
  <si>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</si>
  <si>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</si>
  <si>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</si>
  <si>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</si>
  <si>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</si>
  <si>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</si>
  <si>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</si>
  <si>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</si>
  <si>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</si>
  <si>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</si>
  <si>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</si>
  <si>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</si>
  <si>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</si>
  <si>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</si>
  <si>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</si>
  <si>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</si>
  <si>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</si>
  <si>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</si>
  <si>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</si>
  <si>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</si>
  <si>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</si>
  <si>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</si>
  <si>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</si>
  <si>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</si>
  <si>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</si>
  <si>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</si>
  <si>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</si>
  <si>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</si>
  <si>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</si>
  <si>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</si>
  <si>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</si>
  <si>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</si>
  <si>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</si>
  <si>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</si>
  <si>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</si>
  <si>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</si>
  <si>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</si>
  <si>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</si>
  <si>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</si>
  <si>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</si>
  <si>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</si>
  <si>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</si>
  <si>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</si>
  <si>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</si>
  <si>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</si>
  <si>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</si>
  <si>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</si>
  <si>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</si>
  <si>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</si>
  <si>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</si>
  <si>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</si>
  <si>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</si>
  <si>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</si>
  <si>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</si>
  <si>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</si>
  <si>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</si>
  <si>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</si>
  <si>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</si>
  <si>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</si>
  <si>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</si>
  <si>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</si>
  <si>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</si>
  <si>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</si>
  <si>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</si>
  <si>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</si>
  <si>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</si>
  <si>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</si>
  <si>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</si>
  <si>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</si>
  <si>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</si>
  <si>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</si>
  <si>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</si>
  <si>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</si>
  <si>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</si>
  <si>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</si>
  <si>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</si>
  <si>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</si>
  <si>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</si>
  <si>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</si>
  <si>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</si>
  <si>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</si>
  <si>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</si>
  <si>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</si>
  <si>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</si>
  <si>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</si>
  <si>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</si>
  <si>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</si>
  <si>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</si>
  <si>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</si>
  <si>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</si>
  <si>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</si>
  <si>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</si>
  <si>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</si>
  <si>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</si>
  <si>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</si>
  <si>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</si>
  <si>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</si>
  <si>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</si>
  <si>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</si>
  <si>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</si>
  <si>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</si>
  <si>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</si>
  <si>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</si>
  <si>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</si>
  <si>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</si>
  <si>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</si>
  <si>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</si>
  <si>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</si>
  <si>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</si>
  <si>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</si>
  <si>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</si>
  <si>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</si>
  <si>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</si>
  <si>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</si>
  <si>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</si>
  <si>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</si>
  <si>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</si>
  <si>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</si>
  <si>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</si>
  <si>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</si>
  <si>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</si>
  <si>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</si>
  <si>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</si>
  <si>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</si>
  <si>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</si>
  <si>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</si>
  <si>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</si>
  <si>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</si>
  <si>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</si>
  <si>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</si>
  <si>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</si>
  <si>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</si>
  <si>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</si>
  <si>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</si>
  <si>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</si>
  <si>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</si>
  <si>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</si>
  <si>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</si>
  <si>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</si>
  <si>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</si>
  <si>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</si>
  <si>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</si>
  <si>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</si>
  <si>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</si>
  <si>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</si>
  <si>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</si>
  <si>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</si>
  <si>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</si>
  <si>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</si>
  <si>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</si>
  <si>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</si>
  <si>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</si>
  <si>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</si>
  <si>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</si>
  <si>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</si>
  <si>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</si>
  <si>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</si>
  <si>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</si>
  <si>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</si>
  <si>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</si>
  <si>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</si>
  <si>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</si>
  <si>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</si>
  <si>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</si>
  <si>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</si>
  <si>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</si>
  <si>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</si>
  <si>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</si>
  <si>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</si>
  <si>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</si>
  <si>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</si>
  <si>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</si>
  <si>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</si>
  <si>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</si>
  <si>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</si>
  <si>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</si>
  <si>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</si>
  <si>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</si>
  <si>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</si>
  <si>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</si>
  <si>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</si>
  <si>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</si>
  <si>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</si>
  <si>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</si>
  <si>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</si>
  <si>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</si>
  <si>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</si>
  <si>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</si>
  <si>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</si>
  <si>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</si>
  <si>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</si>
  <si>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</si>
  <si>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</si>
  <si>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</si>
  <si>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</si>
  <si>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</si>
  <si>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</si>
  <si>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</si>
  <si>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</si>
  <si>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</si>
  <si>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</si>
  <si>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</si>
  <si>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</si>
  <si>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</si>
  <si>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</si>
  <si>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</si>
  <si>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</si>
  <si>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</si>
  <si>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</si>
  <si>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</si>
  <si>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</si>
  <si>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</si>
  <si>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</si>
  <si>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</si>
  <si>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</si>
  <si>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</si>
  <si>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</si>
  <si>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</si>
  <si>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</si>
  <si>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</si>
  <si>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</si>
  <si>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</si>
  <si>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</si>
  <si>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</si>
  <si>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</si>
  <si>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</si>
  <si>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</si>
  <si>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</si>
  <si>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</si>
  <si>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</si>
  <si>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</si>
  <si>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</si>
  <si>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</si>
  <si>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</si>
  <si>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</si>
  <si>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</si>
  <si>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</si>
  <si>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</si>
  <si>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</si>
  <si>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</si>
  <si>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</si>
  <si>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</si>
  <si>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</si>
  <si>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</si>
  <si>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</si>
  <si>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</si>
  <si>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</si>
  <si>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</si>
  <si>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</si>
  <si>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</si>
  <si>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</si>
  <si>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</si>
  <si>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</si>
  <si>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</si>
  <si>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</si>
  <si>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</si>
  <si>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</si>
  <si>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</si>
  <si>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</si>
  <si>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</si>
  <si>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</si>
  <si>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</si>
  <si>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</si>
  <si>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</si>
  <si>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</si>
  <si>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</si>
  <si>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</si>
  <si>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</si>
  <si>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</si>
  <si>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</si>
  <si>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</si>
  <si>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</si>
  <si>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</si>
  <si>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</si>
  <si>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</si>
  <si>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</si>
  <si>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</si>
  <si>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</si>
  <si>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</si>
  <si>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</si>
  <si>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</si>
  <si>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</si>
  <si>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</si>
  <si>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</si>
  <si>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</si>
  <si>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</si>
  <si>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</si>
  <si>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</si>
  <si>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</si>
  <si>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</si>
  <si>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</si>
  <si>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</si>
  <si>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</si>
  <si>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</si>
  <si>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</si>
  <si>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</si>
  <si>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</si>
  <si>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</si>
  <si>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</si>
  <si>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</si>
  <si>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</si>
  <si>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</si>
  <si>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</si>
  <si>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</si>
  <si>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</si>
  <si>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</si>
  <si>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</si>
  <si>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</si>
  <si>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</si>
  <si>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</si>
  <si>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</si>
  <si>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</si>
  <si>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</si>
  <si>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</si>
  <si>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</si>
  <si>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</si>
  <si>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</si>
  <si>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</si>
  <si>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</si>
  <si>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</si>
  <si>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</si>
  <si>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</si>
  <si>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</si>
  <si>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</si>
  <si>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</si>
  <si>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</si>
  <si>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</si>
  <si>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</si>
  <si>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</si>
  <si>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</si>
  <si>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</si>
  <si>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</si>
  <si>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</si>
  <si>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</si>
  <si>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</si>
  <si>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</si>
  <si>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</si>
  <si>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</si>
  <si>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</si>
  <si>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</si>
  <si>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</si>
  <si>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</si>
  <si>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</si>
  <si>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</si>
  <si>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</si>
  <si>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</si>
  <si>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</si>
  <si>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</si>
  <si>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</si>
  <si>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</si>
  <si>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</si>
  <si>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</si>
  <si>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</si>
  <si>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</si>
  <si>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</si>
  <si>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</si>
  <si>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</si>
  <si>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</si>
  <si>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</si>
  <si>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</si>
  <si>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</si>
  <si>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</si>
  <si>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</si>
  <si>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</si>
  <si>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</si>
  <si>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</si>
  <si>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</si>
  <si>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</si>
  <si>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</si>
  <si>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</si>
  <si>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</si>
  <si>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</si>
  <si>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</si>
  <si>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</si>
  <si>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</si>
  <si>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</si>
  <si>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</si>
  <si>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</si>
  <si>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</si>
  <si>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</si>
  <si>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</si>
  <si>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</si>
  <si>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</si>
  <si>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</si>
  <si>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</si>
  <si>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</si>
  <si>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</si>
  <si>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</si>
  <si>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</si>
  <si>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</si>
  <si>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</si>
  <si>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</si>
  <si>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</si>
  <si>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</si>
  <si>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</si>
  <si>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</si>
  <si>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</si>
  <si>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</si>
  <si>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</si>
  <si>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</si>
  <si>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</si>
  <si>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</si>
  <si>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</si>
  <si>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</si>
  <si>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</si>
  <si>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</si>
  <si>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</si>
  <si>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</si>
  <si>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</si>
  <si>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</si>
  <si>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</si>
  <si>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</si>
  <si>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</si>
  <si>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</si>
  <si>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</si>
  <si>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</si>
  <si>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</si>
  <si>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</si>
  <si>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</si>
  <si>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</si>
  <si>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</si>
  <si>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</si>
  <si>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</si>
  <si>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</si>
  <si>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</si>
  <si>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</si>
  <si>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</si>
  <si>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</si>
  <si>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</si>
  <si>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</si>
  <si>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</si>
  <si>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</si>
  <si>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</si>
  <si>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</si>
  <si>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</si>
  <si>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</si>
  <si>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</si>
  <si>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</si>
  <si>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</si>
  <si>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</si>
  <si>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</si>
  <si>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</si>
  <si>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</si>
  <si>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</si>
  <si>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</si>
  <si>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</si>
  <si>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</si>
  <si>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</si>
  <si>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</si>
  <si>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</si>
  <si>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</si>
  <si>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</si>
  <si>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</si>
  <si>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</si>
  <si>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</si>
  <si>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</si>
  <si>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</si>
  <si>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</si>
  <si>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</si>
  <si>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</si>
  <si>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</si>
  <si>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</si>
  <si>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</si>
  <si>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</si>
  <si>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</si>
  <si>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</si>
  <si>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</si>
  <si>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</si>
  <si>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</si>
  <si>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</si>
  <si>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</si>
  <si>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</si>
  <si>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</si>
  <si>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</si>
  <si>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</si>
  <si>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</si>
  <si>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</si>
  <si>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</si>
  <si>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</si>
  <si>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</si>
  <si>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</si>
  <si>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</si>
  <si>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</si>
  <si>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</si>
  <si>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</si>
  <si>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</si>
  <si>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</si>
  <si>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</si>
  <si>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</si>
  <si>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</si>
  <si>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</si>
  <si>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</si>
  <si>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</si>
  <si>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</si>
  <si>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</si>
  <si>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</si>
  <si>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</si>
  <si>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</si>
  <si>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</si>
  <si>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</si>
  <si>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</si>
  <si>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</si>
  <si>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</si>
  <si>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</si>
  <si>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</si>
  <si>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</si>
  <si>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</si>
  <si>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</si>
  <si>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</si>
  <si>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</si>
  <si>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</si>
  <si>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</si>
  <si>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</si>
  <si>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</si>
  <si>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</si>
  <si>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</si>
  <si>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</si>
  <si>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</si>
  <si>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</si>
  <si>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</si>
  <si>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</si>
  <si>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</si>
  <si>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</si>
  <si>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</si>
  <si>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</si>
  <si>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</si>
  <si>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</si>
  <si>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</si>
  <si>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</si>
  <si>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</si>
  <si>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</si>
  <si>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</si>
  <si>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</si>
  <si>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</si>
  <si>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</si>
  <si>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</si>
  <si>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</si>
  <si>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</si>
  <si>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</si>
  <si>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</si>
  <si>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</si>
  <si>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</si>
  <si>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</si>
  <si>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</si>
  <si>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</si>
  <si>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</si>
  <si>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</si>
  <si>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</si>
  <si>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</si>
  <si>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</si>
  <si>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</si>
  <si>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</si>
  <si>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</si>
  <si>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</si>
  <si>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</si>
  <si>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</si>
  <si>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</si>
  <si>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</si>
  <si>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</si>
  <si>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</si>
  <si>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</si>
  <si>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</si>
  <si>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</si>
  <si>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</si>
  <si>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</si>
  <si>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</si>
  <si>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</si>
  <si>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</si>
  <si>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</si>
  <si>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</si>
  <si>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</si>
  <si>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</si>
  <si>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</si>
  <si>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</si>
  <si>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</si>
  <si>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</si>
  <si>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</si>
  <si>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</si>
  <si>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</si>
  <si>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</si>
  <si>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</si>
  <si>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</si>
  <si>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</si>
  <si>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</si>
  <si>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</si>
  <si>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</si>
  <si>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</si>
  <si>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</si>
  <si>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</si>
  <si>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</si>
  <si>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</si>
  <si>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</si>
  <si>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</si>
  <si>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</si>
  <si>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</si>
  <si>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</si>
  <si>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</si>
  <si>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</si>
  <si>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</si>
  <si>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</si>
  <si>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</si>
  <si>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</si>
  <si>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</si>
  <si>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</si>
  <si>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</si>
  <si>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</si>
  <si>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</si>
  <si>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</si>
  <si>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</si>
  <si>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</si>
  <si>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</si>
  <si>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</si>
  <si>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</si>
  <si>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</si>
  <si>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</si>
  <si>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</si>
  <si>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</si>
  <si>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</si>
  <si>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</si>
  <si>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</si>
  <si>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</si>
  <si>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</si>
  <si>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</si>
  <si>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</si>
  <si>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</si>
  <si>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</si>
  <si>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</si>
  <si>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</si>
  <si>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</si>
  <si>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</si>
  <si>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</si>
  <si>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</si>
  <si>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</si>
  <si>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</si>
  <si>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</si>
  <si>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</si>
  <si>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</si>
  <si>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</si>
  <si>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</si>
  <si>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</si>
  <si>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</si>
  <si>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</si>
  <si>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</si>
  <si>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</si>
  <si>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</si>
  <si>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</si>
  <si>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</si>
  <si>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</si>
  <si>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</si>
  <si>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</si>
  <si>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</si>
  <si>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</si>
  <si>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</si>
  <si>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</si>
  <si>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</si>
  <si>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</si>
  <si>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</si>
  <si>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</si>
  <si>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</si>
  <si>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</si>
  <si>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</si>
  <si>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</si>
  <si>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</si>
  <si>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</si>
  <si>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</si>
  <si>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</si>
  <si>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</si>
  <si>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</si>
  <si>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</si>
  <si>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</si>
  <si>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</si>
  <si>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</si>
  <si>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</si>
  <si>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</si>
  <si>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</si>
  <si>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</si>
  <si>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</si>
  <si>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</si>
  <si>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</si>
  <si>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</si>
  <si>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</si>
  <si>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</si>
  <si>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</si>
  <si>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</si>
  <si>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</si>
  <si>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</si>
  <si>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</si>
  <si>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</si>
  <si>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</si>
  <si>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</si>
  <si>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</si>
  <si>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</si>
  <si>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</si>
  <si>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</si>
  <si>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</si>
  <si>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</si>
  <si>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</si>
  <si>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</si>
  <si>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</si>
  <si>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</si>
  <si>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</si>
  <si>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</si>
  <si>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</si>
  <si>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</si>
  <si>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</si>
  <si>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</si>
  <si>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</si>
  <si>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</si>
  <si>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</si>
  <si>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</si>
  <si>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</si>
  <si>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</si>
  <si>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</si>
  <si>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</si>
  <si>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</si>
  <si>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</si>
  <si>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</si>
  <si>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</si>
  <si>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</si>
  <si>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</si>
  <si>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</si>
  <si>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</si>
  <si>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</si>
  <si>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</si>
  <si>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</si>
  <si>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</si>
  <si>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</si>
  <si>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</si>
  <si>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</si>
  <si>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</si>
  <si>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</si>
  <si>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</si>
  <si>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</si>
  <si>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</si>
  <si>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</si>
  <si>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</si>
  <si>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</si>
  <si>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</si>
  <si>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</si>
  <si>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</si>
  <si>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</si>
  <si>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</si>
  <si>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</si>
  <si>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</si>
  <si>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</si>
  <si>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</si>
  <si>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</si>
  <si>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</si>
  <si>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</si>
  <si>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</si>
  <si>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</si>
  <si>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</si>
  <si>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</si>
  <si>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</si>
  <si>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</si>
  <si>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</si>
  <si>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</si>
  <si>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</si>
  <si>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</si>
  <si>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</si>
  <si>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</si>
  <si>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</si>
  <si>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</si>
  <si>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</si>
  <si>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</si>
  <si>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</si>
  <si>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</si>
  <si>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</si>
  <si>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</si>
  <si>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</si>
  <si>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</si>
  <si>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</si>
  <si>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</si>
  <si>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</si>
  <si>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</si>
  <si>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</si>
  <si>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</si>
  <si>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</si>
  <si>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</si>
  <si>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</si>
  <si>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</si>
  <si>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</si>
  <si>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</si>
  <si>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</si>
  <si>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</si>
  <si>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</si>
  <si>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</si>
  <si>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</si>
  <si>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</si>
  <si>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</si>
  <si>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</si>
  <si>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</si>
  <si>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</si>
  <si>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</si>
  <si>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</si>
  <si>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</si>
  <si>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</si>
  <si>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</si>
  <si>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</si>
  <si>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</si>
  <si>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</si>
  <si>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</si>
  <si>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</si>
  <si>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</si>
  <si>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</si>
  <si>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</si>
  <si>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</si>
  <si>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</si>
  <si>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</si>
  <si>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</si>
  <si>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</si>
  <si>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</si>
  <si>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</si>
  <si>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</si>
  <si>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</si>
  <si>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</si>
  <si>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</si>
  <si>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</si>
  <si>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</si>
  <si>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</si>
  <si>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</si>
  <si>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</si>
  <si>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</si>
  <si>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</si>
  <si>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</si>
  <si>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</si>
  <si>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</si>
  <si>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</si>
  <si>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</si>
  <si>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</si>
  <si>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</si>
  <si>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</si>
  <si>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</si>
  <si>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</si>
  <si>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</si>
  <si>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</si>
  <si>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</si>
  <si>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</si>
  <si>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</si>
  <si>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</si>
  <si>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</si>
  <si>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</si>
  <si>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</si>
  <si>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</si>
  <si>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</si>
  <si>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</si>
  <si>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</si>
  <si>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</si>
  <si>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</si>
  <si>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</si>
  <si>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</si>
  <si>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</si>
  <si>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</si>
  <si>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</si>
  <si>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</si>
  <si>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</si>
  <si>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</si>
  <si>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</si>
  <si>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</si>
  <si>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</si>
  <si>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</si>
  <si>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</si>
  <si>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</si>
  <si>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</si>
  <si>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</si>
  <si>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</si>
  <si>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</si>
  <si>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</si>
  <si>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</si>
  <si>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</si>
  <si>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</si>
  <si>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</si>
  <si>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</si>
  <si>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</si>
  <si>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</si>
  <si>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</si>
  <si>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</si>
  <si>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</si>
  <si>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</si>
  <si>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</si>
  <si>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</si>
  <si>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</si>
  <si>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</si>
  <si>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</si>
  <si>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</si>
  <si>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</si>
  <si>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</si>
  <si>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</si>
  <si>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</si>
  <si>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</si>
  <si>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</si>
  <si>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</si>
  <si>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</si>
  <si>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</si>
  <si>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</si>
  <si>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</si>
  <si>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</si>
  <si>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</si>
  <si>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</si>
  <si>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</si>
  <si>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</si>
  <si>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</si>
  <si>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</si>
  <si>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</si>
  <si>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</si>
  <si>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</si>
  <si>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</si>
  <si>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</si>
  <si>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</si>
  <si>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</si>
  <si>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</si>
  <si>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</si>
  <si>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</si>
  <si>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</si>
  <si>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</si>
  <si>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</si>
  <si>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</si>
  <si>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</si>
  <si>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</si>
  <si>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</si>
  <si>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</si>
  <si>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</si>
  <si>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</si>
  <si>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</si>
  <si>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</si>
  <si>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</si>
  <si>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</si>
  <si>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</si>
  <si>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</si>
  <si>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</si>
  <si>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</si>
  <si>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</si>
  <si>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</si>
  <si>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</si>
  <si>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</si>
  <si>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</si>
  <si>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</si>
  <si>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</si>
  <si>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</si>
  <si>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</si>
  <si>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</si>
  <si>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</si>
  <si>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</si>
  <si>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</si>
  <si>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</si>
  <si>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</si>
  <si>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</si>
  <si>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</si>
  <si>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</si>
  <si>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</si>
  <si>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</si>
  <si>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</si>
  <si>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</si>
  <si>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</si>
  <si>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</si>
  <si>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</si>
  <si>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</si>
  <si>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</si>
  <si>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</si>
  <si>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</si>
  <si>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</si>
  <si>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</si>
  <si>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</si>
  <si>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</si>
  <si>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</si>
  <si>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</si>
  <si>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</si>
  <si>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</si>
  <si>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</si>
  <si>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</si>
  <si>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</si>
  <si>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</si>
  <si>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</si>
  <si>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</si>
  <si>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</si>
  <si>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</si>
  <si>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</si>
  <si>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</si>
  <si>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</si>
  <si>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</si>
  <si>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</si>
  <si>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</si>
  <si>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</si>
  <si>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</si>
  <si>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</si>
  <si>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</si>
  <si>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</si>
  <si>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</si>
  <si>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</si>
  <si>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</si>
  <si>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</si>
  <si>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</si>
  <si>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</si>
  <si>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</si>
  <si>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</si>
  <si>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</si>
  <si>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</si>
  <si>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</si>
  <si>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</si>
  <si>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</si>
  <si>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</si>
  <si>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</si>
  <si>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</si>
  <si>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</si>
  <si>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</si>
  <si>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</si>
  <si>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</si>
  <si>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</si>
  <si>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</si>
  <si>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</si>
  <si>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</si>
  <si>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</si>
  <si>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</si>
  <si>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</si>
  <si>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</si>
  <si>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</si>
  <si>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</si>
  <si>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</si>
  <si>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</si>
  <si>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</si>
  <si>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</si>
  <si>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</si>
  <si>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</si>
  <si>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</si>
  <si>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</si>
  <si>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</si>
  <si>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</si>
  <si>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</si>
  <si>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</si>
  <si>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</si>
  <si>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</si>
  <si>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</si>
  <si>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</si>
  <si>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</si>
  <si>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</si>
  <si>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</si>
  <si>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</si>
  <si>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</si>
  <si>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</si>
  <si>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</si>
  <si>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</si>
  <si>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</si>
  <si>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</si>
  <si>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</si>
  <si>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</si>
  <si>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</si>
  <si>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</si>
  <si>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</si>
  <si>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</si>
  <si>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</si>
  <si>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</si>
  <si>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</si>
  <si>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</si>
  <si>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</si>
  <si>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</si>
  <si>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</si>
  <si>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</si>
  <si>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</si>
  <si>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</si>
  <si>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</si>
  <si>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</si>
  <si>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</si>
  <si>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</si>
  <si>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</si>
  <si>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</si>
  <si>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</si>
  <si>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</si>
  <si>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</si>
  <si>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</si>
  <si>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</si>
  <si>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</si>
  <si>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</si>
  <si>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</si>
  <si>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</si>
  <si>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</si>
  <si>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</si>
  <si>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</si>
  <si>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</si>
  <si>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</si>
  <si>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</si>
  <si>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</si>
  <si>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</si>
  <si>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</si>
  <si>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</si>
  <si>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</si>
  <si>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</si>
  <si>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</si>
  <si>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</si>
  <si>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</si>
  <si>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</si>
  <si>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</si>
  <si>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</si>
  <si>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</si>
  <si>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</si>
  <si>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</si>
  <si>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</si>
  <si>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</si>
  <si>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</si>
  <si>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</si>
  <si>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</si>
  <si>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</si>
  <si>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</si>
  <si>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</si>
  <si>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</si>
  <si>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</si>
  <si>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</si>
  <si>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</si>
  <si>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</si>
  <si>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</si>
  <si>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</si>
  <si>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</si>
  <si>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</si>
  <si>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</si>
  <si>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</si>
  <si>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</si>
  <si>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</si>
  <si>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</si>
  <si>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</si>
  <si>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</si>
  <si>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</si>
  <si>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</si>
  <si>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</si>
  <si>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</si>
  <si>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</si>
  <si>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</si>
  <si>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</si>
  <si>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</si>
  <si>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</si>
  <si>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</si>
  <si>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</si>
  <si>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</si>
  <si>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</si>
  <si>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</si>
  <si>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</si>
  <si>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</si>
  <si>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</si>
  <si>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</si>
  <si>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</si>
  <si>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</si>
  <si>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</si>
  <si>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</si>
  <si>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</si>
  <si>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</si>
  <si>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</si>
  <si>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</si>
  <si>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</si>
  <si>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</si>
  <si>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</si>
  <si>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</si>
  <si>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</si>
  <si>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</si>
  <si>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</si>
  <si>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</si>
  <si>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</si>
  <si>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</si>
  <si>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</si>
  <si>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</si>
  <si>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</si>
  <si>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</si>
  <si>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</si>
  <si>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</si>
  <si>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</si>
  <si>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</si>
  <si>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</si>
  <si>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</si>
  <si>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</si>
  <si>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</si>
  <si>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</si>
  <si>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</si>
  <si>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</si>
  <si>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</si>
  <si>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</si>
  <si>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</si>
  <si>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</si>
  <si>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</si>
  <si>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</si>
  <si>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</si>
  <si>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</si>
  <si>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</si>
  <si>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</si>
  <si>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</si>
  <si>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</si>
  <si>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</si>
  <si>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</si>
  <si>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</si>
  <si>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</si>
  <si>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</si>
  <si>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</si>
  <si>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</si>
  <si>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</si>
  <si>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</si>
  <si>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</si>
  <si>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</si>
  <si>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</si>
  <si>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</si>
  <si>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</si>
  <si>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</si>
  <si>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</si>
  <si>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</si>
  <si>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</si>
  <si>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</si>
  <si>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</si>
  <si>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</si>
  <si>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</si>
  <si>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</si>
  <si>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</si>
  <si>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</si>
  <si>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</si>
  <si>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</si>
  <si>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</si>
  <si>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</si>
  <si>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</si>
  <si>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</si>
  <si>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</si>
  <si>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</si>
  <si>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</si>
  <si>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</si>
  <si>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</si>
  <si>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</si>
  <si>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</si>
  <si>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</si>
  <si>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</si>
  <si>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</si>
  <si>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</si>
  <si>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</si>
  <si>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</si>
  <si>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</si>
  <si>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</si>
  <si>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</si>
  <si>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</si>
  <si>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</si>
  <si>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</si>
  <si>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</si>
  <si>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</si>
  <si>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</si>
  <si>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</si>
  <si>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</si>
  <si>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</si>
  <si>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</si>
  <si>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</si>
  <si>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</si>
  <si>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</si>
  <si>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</si>
  <si>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</si>
  <si>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</si>
  <si>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</si>
  <si>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</si>
  <si>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</si>
  <si>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</si>
  <si>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</si>
  <si>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</si>
  <si>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</si>
  <si>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</si>
  <si>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</si>
  <si>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</si>
  <si>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</si>
  <si>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</si>
  <si>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</si>
  <si>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</si>
  <si>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</si>
  <si>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</si>
  <si>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</si>
  <si>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</si>
  <si>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</si>
  <si>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</si>
  <si>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</si>
  <si>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</si>
  <si>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</si>
  <si>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</si>
  <si>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</si>
  <si>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</si>
  <si>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</si>
  <si>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</si>
  <si>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</si>
  <si>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</si>
  <si>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</si>
  <si>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</si>
  <si>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</si>
  <si>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</si>
  <si>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</si>
  <si>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</si>
  <si>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</si>
  <si>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</si>
  <si>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</si>
  <si>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</si>
  <si>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</si>
  <si>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</si>
  <si>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</si>
  <si>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</si>
  <si>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</si>
  <si>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</si>
  <si>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</si>
  <si>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</si>
  <si>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</si>
  <si>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</si>
  <si>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</si>
  <si>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</si>
  <si>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</si>
  <si>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</si>
  <si>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</si>
  <si>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</si>
  <si>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</si>
  <si>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</si>
  <si>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</si>
  <si>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</si>
  <si>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</si>
  <si>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</si>
  <si>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</si>
  <si>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</si>
  <si>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</si>
  <si>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</si>
  <si>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</si>
  <si>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</si>
  <si>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</si>
  <si>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</si>
  <si>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</si>
  <si>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</si>
  <si>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</si>
  <si>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</si>
  <si>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</si>
  <si>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</si>
  <si>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</si>
  <si>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</si>
  <si>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</si>
  <si>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</si>
  <si>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</si>
  <si>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</si>
  <si>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</si>
  <si>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</si>
  <si>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</si>
  <si>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</si>
  <si>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</si>
  <si>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</si>
  <si>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</si>
  <si>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</si>
  <si>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</si>
  <si>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</si>
  <si>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</si>
  <si>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</si>
  <si>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</si>
  <si>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</si>
  <si>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</si>
  <si>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</si>
  <si>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</si>
  <si>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</si>
  <si>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</si>
  <si>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</si>
  <si>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</si>
  <si>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</si>
  <si>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</si>
  <si>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</si>
  <si>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</si>
  <si>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</si>
  <si>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</si>
  <si>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</si>
  <si>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</si>
  <si>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</si>
  <si>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</si>
  <si>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</si>
  <si>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</si>
  <si>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</si>
  <si>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</si>
  <si>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</si>
  <si>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</si>
  <si>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</si>
  <si>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</si>
  <si>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</si>
  <si>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</si>
  <si>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</si>
  <si>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</si>
  <si>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</si>
  <si>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</si>
  <si>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</si>
  <si>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</si>
  <si>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</si>
  <si>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</si>
  <si>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</si>
  <si>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</si>
  <si>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</si>
  <si>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</si>
  <si>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</si>
  <si>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</si>
  <si>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</si>
  <si>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</si>
  <si>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</si>
  <si>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</si>
  <si>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</si>
  <si>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</si>
  <si>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</si>
  <si>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</si>
  <si>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</si>
  <si>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</si>
  <si>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</si>
  <si>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</si>
  <si>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</si>
  <si>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</si>
  <si>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</si>
  <si>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</si>
  <si>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</si>
  <si>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</si>
  <si>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</si>
  <si>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</si>
  <si>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</si>
  <si>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</si>
  <si>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</si>
  <si>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</si>
  <si>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</si>
  <si>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</si>
  <si>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</si>
  <si>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</si>
  <si>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</si>
  <si>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</si>
  <si>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</si>
  <si>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</si>
  <si>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</si>
  <si>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</si>
  <si>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</si>
  <si>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</si>
  <si>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</si>
  <si>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</si>
  <si>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</si>
  <si>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</si>
  <si>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</si>
  <si>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</si>
  <si>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</si>
  <si>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</si>
  <si>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</si>
  <si>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</si>
  <si>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</si>
  <si>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</si>
  <si>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</si>
  <si>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</si>
  <si>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</si>
  <si>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</si>
  <si>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</si>
  <si>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</si>
  <si>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</si>
  <si>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</si>
  <si>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</si>
  <si>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</si>
  <si>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</si>
  <si>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</si>
  <si>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</si>
  <si>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</si>
  <si>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</si>
  <si>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</si>
  <si>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</si>
  <si>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</si>
  <si>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</si>
  <si>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</si>
  <si>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</si>
  <si>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</si>
  <si>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</si>
  <si>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</si>
  <si>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</si>
  <si>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</si>
  <si>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</si>
  <si>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</si>
  <si>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</si>
  <si>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</si>
  <si>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</si>
  <si>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</si>
  <si>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</si>
  <si>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</si>
  <si>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</si>
  <si>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</si>
  <si>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</si>
  <si>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</si>
  <si>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</si>
  <si>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</si>
  <si>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</si>
  <si>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</si>
  <si>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</si>
  <si>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</si>
  <si>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</si>
  <si>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</si>
  <si>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</si>
  <si>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</si>
  <si>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</si>
  <si>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</si>
  <si>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</si>
  <si>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</si>
  <si>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</si>
  <si>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</si>
  <si>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</si>
  <si>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</si>
  <si>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</si>
  <si>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</si>
  <si>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</si>
  <si>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</si>
  <si>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</si>
  <si>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</si>
  <si>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</si>
  <si>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</si>
  <si>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</si>
  <si>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</si>
  <si>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</si>
  <si>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</si>
  <si>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</si>
  <si>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</si>
  <si>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</si>
  <si>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</si>
  <si>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</si>
  <si>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</si>
  <si>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</si>
  <si>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</si>
  <si>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</si>
  <si>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</si>
  <si>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</si>
  <si>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</si>
  <si>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</si>
  <si>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</si>
  <si>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</si>
  <si>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</si>
  <si>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</si>
  <si>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</si>
  <si>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</si>
  <si>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</si>
  <si>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</si>
  <si>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</si>
  <si>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</si>
  <si>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</si>
  <si>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</si>
  <si>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</si>
  <si>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</si>
  <si>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</si>
  <si>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</si>
  <si>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</si>
  <si>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</si>
  <si>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</si>
  <si>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</si>
  <si>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</si>
  <si>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</si>
  <si>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</si>
  <si>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</si>
  <si>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</si>
  <si>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</si>
  <si>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</si>
  <si>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</si>
  <si>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</si>
  <si>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</si>
  <si>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</si>
  <si>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</si>
  <si>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</si>
  <si>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</si>
  <si>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</si>
  <si>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</si>
  <si>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</si>
  <si>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</si>
  <si>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</si>
  <si>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</si>
  <si>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</si>
  <si>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</si>
  <si>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</si>
  <si>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</si>
  <si>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</si>
  <si>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</si>
  <si>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</si>
  <si>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</si>
  <si>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</si>
  <si>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</si>
  <si>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</si>
  <si>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</si>
  <si>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</si>
  <si>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</si>
  <si>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</si>
  <si>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</si>
  <si>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</si>
  <si>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</si>
  <si>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</si>
  <si>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</si>
  <si>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</si>
  <si>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</si>
  <si>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</si>
  <si>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</si>
  <si>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</si>
  <si>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</si>
  <si>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</si>
  <si>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</si>
  <si>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</si>
  <si>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</si>
  <si>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</si>
  <si>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</si>
  <si>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</si>
  <si>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</si>
  <si>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</si>
  <si>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</si>
  <si>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</si>
  <si>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</si>
  <si>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</si>
  <si>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</si>
  <si>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</si>
  <si>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</si>
  <si>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</si>
  <si>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</si>
  <si>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</si>
  <si>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</si>
  <si>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</si>
  <si>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</si>
  <si>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</si>
  <si>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</si>
  <si>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</si>
  <si>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</si>
  <si>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</si>
  <si>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</si>
  <si>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</si>
  <si>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</si>
  <si>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</si>
  <si>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</si>
  <si>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</si>
  <si>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</si>
  <si>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</si>
  <si>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</si>
  <si>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</si>
  <si>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</si>
  <si>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</si>
  <si>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</si>
  <si>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</si>
  <si>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</si>
  <si>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</si>
  <si>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</si>
  <si>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</si>
  <si>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</si>
  <si>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</si>
  <si>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</si>
  <si>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</si>
  <si>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</si>
  <si>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</si>
  <si>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</si>
  <si>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</si>
  <si>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</si>
  <si>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</si>
  <si>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</si>
  <si>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</si>
  <si>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</si>
  <si>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</si>
  <si>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</si>
  <si>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</si>
  <si>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</si>
  <si>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</si>
  <si>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</si>
  <si>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</si>
  <si>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</si>
  <si>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</si>
  <si>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</si>
  <si>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</si>
  <si>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</si>
  <si>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</si>
  <si>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</si>
  <si>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</si>
  <si>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</si>
  <si>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</si>
  <si>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</si>
  <si>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</si>
  <si>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</si>
  <si>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</si>
  <si>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</si>
  <si>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</si>
  <si>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</si>
  <si>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</si>
  <si>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</si>
  <si>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</si>
  <si>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</si>
  <si>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</si>
  <si>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</si>
  <si>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</si>
  <si>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</si>
  <si>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</si>
  <si>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</si>
  <si>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</si>
  <si>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</si>
  <si>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</si>
  <si>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</si>
  <si>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</si>
  <si>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</si>
  <si>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</si>
  <si>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</si>
  <si>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</si>
  <si>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</si>
  <si>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</si>
  <si>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</si>
  <si>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</si>
  <si>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</si>
  <si>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</si>
  <si>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</si>
  <si>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</si>
  <si>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</si>
  <si>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</si>
  <si>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</si>
  <si>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</si>
  <si>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</si>
  <si>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</si>
  <si>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</si>
  <si>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</si>
  <si>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</si>
  <si>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</si>
  <si>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</si>
  <si>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</si>
  <si>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</si>
  <si>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</si>
  <si>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</si>
  <si>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</si>
  <si>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</si>
  <si>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</si>
  <si>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</si>
  <si>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</si>
  <si>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</si>
  <si>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</si>
  <si>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</si>
  <si>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</si>
  <si>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</si>
  <si>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</si>
  <si>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</si>
  <si>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</si>
  <si>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</si>
  <si>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</si>
  <si>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</si>
  <si>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</si>
  <si>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</si>
  <si>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</si>
  <si>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</si>
  <si>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</si>
  <si>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</si>
  <si>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</si>
  <si>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</si>
  <si>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</si>
  <si>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</si>
  <si>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</si>
  <si>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</si>
  <si>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</si>
  <si>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</si>
  <si>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</si>
  <si>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</si>
  <si>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</si>
  <si>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</si>
  <si>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</si>
  <si>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</si>
  <si>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</si>
  <si>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</si>
  <si>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</si>
  <si>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</si>
  <si>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</si>
  <si>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</si>
  <si>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</si>
  <si>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</si>
  <si>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</si>
  <si>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</si>
  <si>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</si>
  <si>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</si>
  <si>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</si>
  <si>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</si>
  <si>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</si>
  <si>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</si>
  <si>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</si>
  <si>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</si>
  <si>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</si>
  <si>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</si>
  <si>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</si>
  <si>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</si>
  <si>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</si>
  <si>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</si>
  <si>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</si>
  <si>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</si>
  <si>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</si>
  <si>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</si>
  <si>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</si>
  <si>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</si>
  <si>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</si>
  <si>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</si>
  <si>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</si>
  <si>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</si>
  <si>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</si>
  <si>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</si>
  <si>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</si>
  <si>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</si>
  <si>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</si>
  <si>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</si>
  <si>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</si>
  <si>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</si>
  <si>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</si>
  <si>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</si>
  <si>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</si>
  <si>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</si>
  <si>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</si>
  <si>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</si>
  <si>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</si>
  <si>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</si>
  <si>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</si>
  <si>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</si>
  <si>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</si>
  <si>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</si>
  <si>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</si>
  <si>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</si>
  <si>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</si>
  <si>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</si>
  <si>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</si>
  <si>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</si>
  <si>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</si>
  <si>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</si>
  <si>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</si>
  <si>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</si>
  <si>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</si>
  <si>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</si>
  <si>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</si>
  <si>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</si>
  <si>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</si>
  <si>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</si>
  <si>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</si>
  <si>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</si>
  <si>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</si>
  <si>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</si>
  <si>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</si>
  <si>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</si>
  <si>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</si>
  <si>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</si>
  <si>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</si>
  <si>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</si>
  <si>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</si>
  <si>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</si>
  <si>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</si>
  <si>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</si>
  <si>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</si>
  <si>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</si>
  <si>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</si>
  <si>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</si>
  <si>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</si>
  <si>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</si>
  <si>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</si>
  <si>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</si>
  <si>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</si>
  <si>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</si>
  <si>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</si>
  <si>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</si>
  <si>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</si>
  <si>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</si>
  <si>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</si>
  <si>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</si>
  <si>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</si>
  <si>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</si>
  <si>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</si>
  <si>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</si>
  <si>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</si>
  <si>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</si>
  <si>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</si>
  <si>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</si>
  <si>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</si>
  <si>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</si>
  <si>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</si>
  <si>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</si>
  <si>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</si>
  <si>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</si>
  <si>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</si>
  <si>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</si>
  <si>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</si>
  <si>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</si>
  <si>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</si>
  <si>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</si>
  <si>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</si>
  <si>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</si>
  <si>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</si>
  <si>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</si>
  <si>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</si>
  <si>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</si>
  <si>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</si>
  <si>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</si>
  <si>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</si>
  <si>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</si>
  <si>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</si>
  <si>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</si>
  <si>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</si>
  <si>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</si>
  <si>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</si>
  <si>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</si>
  <si>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</si>
  <si>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</si>
  <si>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</si>
  <si>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</si>
  <si>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</si>
  <si>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</si>
  <si>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</si>
  <si>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</si>
  <si>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</si>
  <si>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</si>
  <si>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</si>
  <si>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</si>
  <si>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</si>
  <si>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</si>
  <si>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</si>
  <si>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</si>
  <si>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</si>
  <si>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</si>
  <si>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</si>
  <si>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</si>
  <si>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</si>
  <si>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</si>
  <si>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</si>
  <si>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</si>
  <si>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</si>
  <si>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</si>
  <si>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</si>
  <si>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</si>
  <si>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</si>
  <si>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</si>
  <si>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</si>
  <si>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</si>
  <si>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</si>
  <si>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</si>
  <si>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</si>
  <si>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</si>
  <si>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</si>
  <si>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</si>
  <si>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</si>
  <si>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</si>
  <si>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</si>
  <si>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</si>
  <si>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</si>
  <si>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</si>
  <si>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</si>
  <si>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</si>
  <si>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</si>
  <si>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</si>
  <si>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</si>
  <si>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</si>
  <si>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</si>
  <si>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</si>
  <si>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</si>
  <si>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</si>
  <si>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</si>
  <si>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</si>
  <si>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</si>
  <si>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</si>
  <si>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</si>
  <si>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</si>
  <si>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</si>
  <si>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</si>
  <si>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</si>
  <si>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</si>
  <si>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</si>
  <si>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</si>
  <si>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</si>
  <si>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</si>
  <si>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</si>
  <si>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</si>
  <si>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</si>
  <si>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</si>
  <si>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</si>
  <si>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</si>
  <si>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</si>
  <si>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</si>
  <si>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</si>
  <si>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</si>
  <si>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</si>
  <si>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</si>
  <si>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</si>
  <si>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</si>
  <si>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</si>
  <si>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</si>
  <si>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</si>
  <si>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</si>
  <si>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</si>
  <si>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</si>
  <si>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</si>
  <si>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</si>
  <si>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</si>
  <si>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</si>
  <si>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</si>
  <si>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</si>
  <si>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</si>
  <si>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</si>
  <si>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</si>
  <si>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</si>
  <si>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</si>
  <si>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</si>
  <si>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</si>
  <si>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</si>
  <si>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</si>
  <si>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</si>
  <si>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</si>
  <si>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</si>
  <si>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</si>
  <si>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</si>
  <si>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</si>
  <si>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</si>
  <si>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</si>
  <si>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</si>
  <si>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</si>
  <si>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</si>
  <si>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</si>
  <si>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</si>
  <si>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</si>
  <si>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</si>
  <si>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</si>
  <si>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</si>
  <si>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</si>
  <si>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</si>
  <si>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</si>
  <si>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</si>
  <si>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</si>
  <si>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</si>
  <si>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</si>
  <si>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</si>
  <si>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</si>
  <si>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</si>
  <si>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</si>
  <si>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</si>
  <si>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</si>
  <si>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</si>
  <si>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</si>
  <si>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</si>
  <si>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</si>
  <si>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</si>
  <si>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</si>
  <si>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</si>
  <si>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</si>
  <si>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</si>
  <si>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</si>
  <si>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</si>
  <si>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</si>
  <si>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</si>
  <si>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</si>
  <si>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</si>
  <si>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</si>
  <si>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</si>
  <si>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</si>
  <si>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</si>
  <si>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</si>
  <si>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</si>
  <si>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</si>
  <si>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</si>
  <si>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</si>
  <si>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</si>
  <si>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</si>
  <si>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</si>
  <si>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</si>
  <si>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</si>
  <si>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</si>
  <si>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</si>
  <si>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</si>
  <si>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</si>
  <si>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</si>
  <si>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</si>
  <si>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</si>
  <si>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</si>
  <si>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</si>
  <si>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</si>
  <si>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</si>
  <si>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</si>
  <si>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</si>
  <si>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</si>
  <si>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</si>
  <si>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</si>
  <si>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</si>
  <si>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</si>
  <si>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</si>
  <si>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</si>
  <si>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</si>
  <si>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</si>
  <si>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</si>
  <si>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</si>
  <si>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</si>
  <si>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</si>
  <si>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</si>
  <si>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</si>
  <si>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</si>
  <si>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</si>
  <si>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</si>
  <si>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</si>
  <si>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</si>
  <si>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</si>
  <si>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</si>
  <si>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</si>
  <si>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</si>
  <si>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</si>
  <si>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</si>
  <si>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</si>
  <si>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</si>
  <si>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</si>
  <si>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</si>
  <si>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</si>
  <si>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</si>
  <si>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</si>
  <si>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</si>
  <si>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</si>
  <si>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</si>
  <si>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</si>
  <si>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</si>
  <si>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</si>
  <si>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</si>
  <si>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</si>
  <si>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</si>
  <si>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</si>
  <si>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</si>
  <si>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</si>
  <si>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</si>
  <si>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</si>
  <si>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</si>
  <si>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</si>
  <si>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</si>
  <si>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</si>
  <si>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</si>
  <si>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</si>
  <si>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</si>
  <si>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</si>
  <si>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</si>
  <si>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</si>
  <si>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</si>
  <si>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</si>
  <si>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</si>
  <si>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</si>
  <si>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</si>
  <si>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</si>
  <si>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</si>
  <si>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</si>
  <si>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</si>
  <si>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</si>
  <si>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</si>
  <si>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</si>
  <si>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</si>
  <si>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</si>
  <si>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</si>
  <si>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</si>
  <si>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</si>
  <si>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</si>
  <si>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</si>
  <si>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</si>
  <si>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</si>
  <si>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</si>
  <si>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</si>
  <si>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</si>
  <si>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</si>
  <si>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</si>
  <si>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</si>
  <si>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</si>
  <si>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</si>
  <si>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</si>
  <si>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</si>
  <si>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</si>
  <si>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</si>
  <si>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</si>
  <si>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</si>
  <si>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</si>
  <si>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</si>
  <si>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</si>
  <si>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</si>
  <si>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</si>
  <si>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</si>
  <si>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</si>
  <si>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</si>
  <si>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</si>
  <si>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</si>
  <si>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</si>
  <si>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</si>
  <si>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</si>
  <si>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</si>
  <si>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</si>
  <si>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</si>
  <si>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</si>
  <si>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</si>
  <si>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</si>
  <si>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</si>
  <si>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</si>
  <si>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</si>
  <si>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</si>
  <si>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</si>
  <si>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</si>
  <si>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</si>
  <si>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</si>
  <si>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</si>
  <si>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</si>
  <si>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</si>
  <si>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</si>
  <si>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</si>
  <si>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</si>
  <si>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</si>
  <si>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</si>
  <si>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</si>
  <si>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</si>
  <si>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</si>
  <si>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</si>
  <si>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</si>
  <si>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</si>
  <si>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</si>
  <si>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</si>
  <si>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</si>
  <si>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</si>
  <si>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</si>
  <si>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</si>
  <si>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</si>
  <si>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</si>
  <si>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</si>
  <si>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</si>
  <si>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</si>
  <si>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</si>
  <si>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</si>
  <si>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</si>
  <si>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</si>
  <si>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</si>
  <si>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</si>
  <si>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</si>
  <si>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</si>
  <si>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</si>
  <si>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</si>
  <si>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</si>
  <si>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</si>
  <si>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</si>
  <si>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</si>
  <si>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</si>
  <si>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</si>
  <si>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</si>
  <si>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</si>
  <si>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</si>
  <si>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</si>
  <si>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</si>
  <si>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</si>
  <si>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</si>
  <si>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</si>
  <si>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</si>
  <si>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</si>
  <si>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</si>
  <si>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</si>
  <si>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</si>
  <si>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</si>
  <si>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</si>
  <si>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</si>
  <si>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</si>
  <si>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</si>
  <si>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</si>
  <si>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</si>
  <si>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</si>
  <si>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</si>
  <si>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</si>
  <si>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</si>
  <si>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</si>
  <si>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</si>
  <si>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</si>
  <si>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</si>
  <si>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</si>
  <si>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</si>
  <si>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</si>
  <si>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</si>
  <si>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</si>
  <si>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</si>
  <si>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</si>
  <si>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</si>
  <si>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</si>
  <si>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</si>
  <si>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</si>
  <si>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</si>
  <si>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</si>
  <si>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</si>
  <si>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</si>
  <si>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</si>
  <si>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</si>
  <si>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</si>
  <si>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</si>
  <si>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</si>
  <si>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</si>
  <si>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</si>
  <si>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</si>
  <si>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</si>
  <si>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</si>
  <si>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</si>
  <si>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</si>
  <si>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</si>
  <si>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</si>
  <si>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</si>
  <si>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</si>
  <si>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</si>
  <si>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</si>
  <si>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</si>
  <si>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</si>
  <si>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</si>
  <si>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</si>
  <si>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</si>
  <si>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</si>
  <si>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</si>
  <si>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</si>
  <si>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</si>
  <si>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</si>
  <si>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</si>
  <si>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</si>
  <si>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</si>
  <si>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</si>
  <si>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</si>
  <si>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</si>
  <si>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</si>
  <si>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</si>
  <si>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</si>
  <si>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</si>
  <si>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</si>
  <si>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</si>
  <si>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</si>
  <si>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</si>
  <si>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</si>
  <si>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</si>
  <si>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</si>
  <si>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</si>
  <si>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</si>
  <si>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</si>
  <si>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</si>
  <si>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</si>
  <si>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</si>
  <si>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</si>
  <si>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</si>
  <si>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</si>
  <si>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</si>
  <si>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</si>
  <si>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</si>
  <si>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</si>
  <si>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</si>
  <si>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</si>
  <si>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</si>
  <si>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</si>
  <si>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</si>
  <si>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</si>
  <si>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</si>
  <si>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</si>
  <si>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</si>
  <si>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</si>
  <si>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</si>
  <si>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</si>
  <si>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</si>
  <si>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</si>
  <si>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</si>
  <si>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</si>
  <si>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</si>
  <si>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</si>
  <si>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</si>
  <si>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</si>
  <si>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</si>
  <si>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</si>
  <si>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</si>
  <si>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</si>
  <si>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</si>
  <si>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</si>
  <si>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</si>
  <si>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</si>
  <si>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</si>
  <si>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</si>
  <si>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</si>
  <si>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</si>
  <si>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</si>
  <si>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</si>
  <si>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</si>
  <si>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</si>
  <si>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</si>
  <si>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</si>
  <si>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</si>
  <si>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</si>
  <si>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</si>
  <si>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</si>
  <si>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</si>
  <si>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</si>
  <si>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</si>
  <si>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</si>
  <si>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</si>
  <si>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</si>
  <si>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</si>
  <si>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</si>
  <si>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</si>
  <si>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</si>
  <si>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</si>
  <si>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</si>
  <si>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</si>
  <si>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</si>
  <si>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</si>
  <si>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</si>
  <si>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</si>
  <si>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</si>
  <si>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</si>
  <si>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</si>
  <si>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</si>
  <si>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</si>
  <si>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</si>
  <si>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</si>
  <si>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</si>
  <si>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</si>
  <si>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</si>
  <si>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</si>
  <si>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</si>
  <si>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</si>
  <si>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</si>
  <si>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</si>
  <si>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</si>
  <si>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</si>
  <si>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</si>
  <si>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</si>
  <si>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</si>
  <si>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</si>
  <si>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</si>
  <si>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</si>
  <si>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</si>
  <si>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</si>
  <si>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</si>
  <si>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</si>
  <si>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</si>
  <si>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</si>
  <si>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</si>
  <si>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</si>
  <si>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</si>
  <si>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</si>
  <si>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</si>
  <si>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</si>
  <si>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</si>
  <si>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</si>
  <si>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</si>
  <si>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</si>
  <si>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</si>
  <si>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</si>
  <si>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</si>
  <si>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</si>
  <si>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</si>
  <si>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</si>
  <si>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</si>
  <si>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</si>
  <si>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</si>
  <si>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</si>
  <si>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</si>
  <si>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</si>
  <si>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</si>
  <si>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</si>
  <si>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</si>
  <si>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</si>
  <si>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</si>
  <si>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</si>
  <si>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</si>
  <si>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</si>
  <si>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</si>
  <si>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</si>
  <si>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</si>
  <si>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</si>
  <si>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</si>
  <si>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</si>
  <si>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</si>
  <si>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</si>
  <si>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</si>
  <si>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</si>
  <si>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</si>
  <si>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</si>
  <si>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</si>
  <si>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</si>
  <si>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</si>
  <si>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</si>
  <si>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</si>
  <si>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</si>
  <si>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</si>
  <si>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</si>
  <si>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</si>
  <si>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</si>
  <si>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</si>
  <si>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</si>
  <si>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</si>
  <si>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</si>
  <si>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</si>
  <si>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</si>
  <si>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</si>
  <si>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</si>
  <si>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</si>
  <si>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</si>
  <si>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</si>
  <si>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</si>
  <si>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</si>
  <si>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</si>
  <si>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</si>
  <si>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</si>
  <si>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</si>
  <si>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</si>
  <si>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</si>
  <si>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</si>
  <si>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</si>
  <si>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</si>
  <si>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</si>
  <si>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</si>
  <si>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</si>
  <si>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</si>
  <si>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</si>
  <si>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</si>
  <si>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</si>
  <si>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</si>
  <si>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</si>
  <si>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</si>
  <si>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</si>
  <si>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</si>
  <si>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</si>
  <si>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</si>
  <si>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</si>
  <si>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</si>
  <si>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</si>
  <si>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</si>
  <si>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</si>
  <si>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</si>
  <si>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</si>
  <si>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</si>
  <si>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</si>
  <si>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</si>
  <si>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</si>
  <si>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</si>
  <si>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</si>
  <si>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</si>
  <si>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</si>
  <si>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</si>
  <si>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</si>
  <si>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</si>
  <si>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</si>
  <si>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</si>
  <si>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</si>
  <si>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</si>
  <si>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</si>
  <si>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</si>
  <si>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</si>
  <si>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</si>
  <si>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</si>
  <si>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</si>
  <si>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</si>
  <si>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</si>
  <si>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</si>
  <si>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</si>
  <si>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</si>
  <si>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</si>
  <si>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</si>
  <si>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</si>
  <si>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</si>
  <si>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</si>
  <si>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</si>
  <si>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</si>
  <si>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</si>
  <si>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</si>
  <si>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</si>
  <si>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</si>
  <si>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</si>
  <si>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</si>
  <si>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</si>
  <si>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</si>
  <si>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</si>
  <si>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</si>
  <si>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</si>
  <si>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</si>
  <si>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</si>
  <si>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</si>
  <si>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</si>
  <si>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</si>
  <si>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</si>
  <si>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</si>
  <si>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</si>
  <si>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</si>
  <si>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</si>
  <si>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</si>
  <si>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</si>
  <si>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</si>
  <si>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</si>
  <si>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</si>
  <si>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</si>
  <si>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</si>
  <si>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</si>
  <si>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</si>
  <si>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</si>
  <si>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</si>
  <si>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</si>
  <si>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</si>
  <si>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</si>
  <si>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</si>
  <si>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</si>
  <si>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</si>
  <si>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</si>
  <si>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</si>
  <si>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</si>
  <si>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</si>
  <si>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</si>
  <si>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</si>
  <si>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</si>
  <si>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</si>
  <si>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</si>
  <si>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</si>
  <si>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</si>
  <si>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</si>
  <si>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</si>
  <si>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</si>
  <si>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</si>
  <si>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</si>
  <si>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</si>
  <si>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</si>
  <si>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</si>
  <si>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</si>
  <si>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</si>
  <si>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</si>
  <si>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</si>
  <si>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</si>
  <si>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</si>
  <si>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</si>
  <si>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</si>
  <si>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</si>
  <si>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</si>
  <si>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</si>
  <si>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</si>
  <si>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</si>
  <si>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</si>
  <si>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</si>
  <si>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</si>
  <si>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</si>
  <si>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</si>
  <si>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</si>
  <si>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</si>
  <si>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</si>
  <si>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</si>
  <si>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</si>
  <si>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</si>
  <si>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</si>
  <si>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</si>
  <si>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</si>
  <si>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</si>
  <si>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</si>
  <si>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</si>
  <si>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</si>
  <si>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</si>
  <si>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</si>
  <si>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</si>
  <si>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</si>
  <si>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</si>
  <si>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</si>
  <si>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</si>
  <si>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</si>
  <si>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</si>
  <si>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</si>
  <si>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</si>
  <si>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</si>
  <si>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</si>
  <si>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</si>
  <si>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</si>
  <si>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</si>
  <si>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</si>
  <si>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</si>
  <si>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</si>
  <si>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</si>
  <si>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</si>
  <si>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</si>
  <si>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</si>
  <si>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</si>
  <si>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</si>
  <si>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</si>
  <si>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</si>
  <si>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</si>
  <si>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</si>
  <si>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</si>
  <si>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</si>
  <si>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</si>
  <si>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</si>
  <si>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</si>
  <si>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</si>
  <si>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</si>
  <si>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</si>
  <si>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</si>
  <si>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</si>
  <si>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</si>
  <si>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</si>
  <si>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</si>
  <si>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</si>
  <si>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</si>
  <si>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</si>
  <si>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</si>
  <si>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</si>
  <si>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</si>
  <si>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</si>
  <si>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</si>
  <si>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</si>
  <si>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</si>
  <si>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</si>
  <si>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</si>
  <si>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</si>
  <si>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</si>
  <si>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</si>
  <si>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</si>
  <si>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</si>
  <si>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</si>
  <si>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</si>
  <si>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</si>
  <si>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</si>
  <si>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</si>
  <si>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</si>
  <si>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</si>
  <si>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</si>
  <si>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</si>
  <si>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</si>
  <si>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</si>
  <si>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</si>
  <si>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</si>
  <si>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</si>
  <si>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</si>
  <si>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</si>
  <si>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</si>
  <si>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</si>
  <si>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</si>
  <si>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</si>
  <si>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</si>
  <si>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</si>
  <si>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</si>
  <si>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</si>
  <si>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</si>
  <si>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</si>
  <si>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</si>
  <si>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</si>
  <si>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</si>
  <si>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</si>
  <si>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</si>
  <si>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</si>
  <si>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</si>
  <si>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</si>
  <si>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</si>
  <si>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</si>
  <si>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</si>
  <si>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</si>
  <si>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</si>
  <si>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</si>
  <si>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</si>
  <si>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</si>
  <si>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</si>
  <si>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</si>
  <si>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</si>
  <si>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</si>
  <si>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</si>
  <si>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</si>
  <si>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</si>
  <si>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</si>
  <si>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</si>
  <si>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</si>
  <si>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</si>
  <si>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</si>
  <si>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</si>
  <si>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</si>
  <si>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</si>
  <si>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</si>
  <si>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</si>
  <si>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</si>
  <si>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</si>
  <si>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</si>
  <si>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</si>
  <si>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</si>
  <si>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</si>
  <si>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</si>
  <si>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</si>
  <si>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</si>
  <si>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</si>
  <si>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</si>
  <si>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</si>
  <si>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</si>
  <si>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</si>
  <si>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</si>
  <si>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</si>
  <si>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</si>
  <si>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</si>
  <si>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</si>
  <si>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</si>
  <si>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</si>
  <si>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</si>
  <si>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</si>
  <si>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</si>
  <si>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</si>
  <si>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</si>
  <si>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</si>
  <si>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</si>
  <si>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</si>
  <si>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</si>
  <si>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</si>
  <si>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</si>
  <si>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</si>
  <si>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</si>
  <si>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</si>
  <si>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</si>
  <si>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</si>
  <si>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</si>
  <si>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</si>
  <si>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</si>
  <si>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</si>
  <si>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</si>
  <si>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</si>
  <si>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</si>
  <si>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</si>
  <si>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</si>
  <si>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</si>
  <si>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</si>
  <si>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</si>
  <si>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</si>
  <si>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</si>
  <si>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</si>
  <si>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</si>
  <si>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</si>
  <si>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</si>
  <si>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</si>
  <si>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</si>
  <si>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</si>
  <si>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</si>
  <si>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</si>
  <si>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</si>
  <si>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</si>
  <si>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</si>
  <si>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</si>
  <si>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</si>
  <si>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</si>
  <si>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</si>
  <si>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</si>
  <si>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</si>
  <si>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</si>
  <si>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</si>
  <si>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</si>
  <si>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</si>
  <si>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</si>
  <si>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</si>
  <si>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</si>
  <si>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</si>
  <si>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</si>
  <si>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</si>
  <si>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</si>
  <si>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</si>
  <si>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</si>
  <si>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</si>
  <si>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</si>
  <si>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</si>
  <si>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</si>
  <si>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</si>
  <si>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</si>
  <si>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</si>
  <si>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</si>
  <si>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</si>
  <si>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</si>
  <si>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</si>
  <si>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</si>
  <si>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</si>
  <si>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</si>
  <si>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</si>
  <si>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</si>
  <si>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</si>
  <si>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</si>
  <si>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</si>
  <si>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</si>
  <si>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</si>
  <si>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</si>
  <si>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</si>
  <si>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</si>
  <si>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</si>
  <si>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</si>
  <si>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</si>
  <si>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</si>
  <si>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</si>
  <si>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</si>
  <si>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</si>
  <si>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</si>
  <si>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</si>
  <si>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</si>
  <si>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</si>
  <si>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</si>
  <si>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</si>
  <si>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</si>
  <si>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</si>
  <si>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</si>
  <si>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</si>
  <si>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</si>
  <si>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</si>
  <si>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</si>
  <si>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</si>
  <si>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</si>
  <si>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</si>
  <si>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</si>
  <si>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</si>
  <si>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</si>
  <si>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</si>
  <si>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</si>
  <si>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</si>
  <si>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</si>
  <si>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</si>
  <si>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</si>
  <si>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</si>
  <si>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</si>
  <si>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</si>
  <si>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</si>
  <si>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</si>
  <si>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</si>
  <si>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</si>
  <si>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</si>
  <si>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</si>
  <si>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</si>
  <si>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</si>
  <si>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</si>
  <si>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</si>
  <si>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</si>
  <si>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</si>
  <si>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</si>
  <si>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</si>
  <si>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</si>
  <si>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</si>
  <si>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</si>
  <si>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</si>
  <si>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</si>
  <si>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</si>
  <si>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</si>
  <si>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</si>
  <si>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</si>
  <si>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</si>
  <si>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</si>
  <si>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</si>
  <si>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</si>
  <si>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</si>
  <si>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</si>
  <si>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</si>
  <si>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</si>
  <si>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</si>
  <si>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</si>
  <si>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</si>
  <si>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</si>
  <si>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</si>
  <si>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</si>
  <si>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</si>
  <si>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</si>
  <si>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</si>
  <si>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</si>
  <si>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</si>
  <si>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</si>
  <si>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</si>
  <si>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</si>
  <si>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</si>
  <si>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</si>
  <si>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</si>
  <si>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</si>
  <si>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</si>
  <si>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</si>
  <si>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</si>
  <si>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</si>
  <si>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</si>
  <si>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</si>
  <si>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</si>
  <si>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</si>
  <si>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</si>
  <si>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</si>
  <si>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</si>
  <si>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</si>
  <si>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</si>
  <si>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</si>
  <si>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</si>
  <si>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</si>
  <si>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</si>
  <si>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</si>
  <si>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</si>
  <si>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</si>
  <si>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</si>
  <si>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</si>
  <si>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</si>
  <si>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</si>
  <si>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</si>
  <si>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</si>
  <si>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</si>
  <si>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</si>
  <si>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</si>
  <si>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</si>
  <si>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</si>
  <si>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</si>
  <si>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</si>
  <si>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</si>
  <si>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</si>
  <si>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</si>
  <si>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</si>
  <si>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</si>
  <si>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</si>
  <si>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</si>
  <si>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</si>
  <si>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</si>
  <si>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</si>
  <si>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</si>
  <si>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</si>
  <si>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</si>
  <si>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</si>
  <si>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</si>
  <si>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</si>
  <si>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</si>
  <si>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</si>
  <si>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</si>
  <si>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</si>
  <si>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</si>
  <si>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</si>
  <si>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</si>
  <si>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</si>
  <si>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</si>
  <si>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</si>
  <si>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</si>
  <si>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</si>
  <si>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</si>
  <si>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</si>
  <si>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</si>
  <si>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</si>
  <si>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</si>
  <si>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</si>
  <si>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</si>
  <si>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</si>
  <si>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</si>
  <si>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</si>
  <si>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</si>
  <si>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</si>
  <si>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</si>
  <si>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</si>
  <si>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</si>
  <si>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</si>
  <si>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</si>
  <si>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</si>
  <si>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</si>
  <si>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</si>
  <si>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</si>
  <si>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</si>
  <si>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</si>
  <si>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</si>
  <si>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</si>
  <si>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</si>
  <si>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</si>
  <si>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</si>
  <si>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</si>
  <si>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</si>
  <si>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</si>
  <si>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</si>
  <si>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</si>
  <si>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</si>
  <si>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</si>
  <si>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</si>
  <si>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</si>
  <si>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</si>
  <si>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</si>
  <si>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</si>
  <si>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</si>
  <si>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</si>
  <si>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</si>
  <si>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</si>
  <si>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</si>
  <si>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</si>
  <si>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</si>
  <si>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</si>
  <si>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</si>
  <si>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</si>
  <si>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</si>
  <si>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</si>
  <si>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</si>
  <si>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</si>
  <si>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</si>
  <si>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</si>
  <si>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</si>
  <si>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</si>
  <si>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</si>
  <si>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</si>
  <si>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</si>
  <si>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</si>
  <si>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</si>
  <si>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</si>
  <si>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</si>
  <si>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</si>
  <si>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</si>
  <si>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</si>
  <si>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</si>
  <si>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</si>
  <si>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</si>
  <si>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</si>
  <si>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</si>
  <si>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</si>
  <si>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</si>
  <si>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</si>
  <si>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</si>
  <si>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</si>
  <si>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</si>
  <si>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</si>
  <si>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</si>
  <si>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</si>
  <si>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</si>
  <si>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</si>
  <si>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</si>
  <si>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</si>
  <si>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</si>
  <si>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</si>
  <si>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</si>
  <si>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</si>
  <si>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</si>
  <si>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</si>
  <si>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</si>
  <si>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</si>
  <si>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</si>
  <si>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</si>
  <si>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</si>
  <si>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</si>
  <si>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</si>
  <si>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</si>
  <si>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</si>
  <si>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</si>
  <si>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</si>
  <si>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</si>
  <si>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</si>
  <si>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</si>
  <si>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</si>
  <si>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</si>
  <si>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</si>
  <si>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</si>
  <si>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</si>
  <si>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</si>
  <si>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</si>
  <si>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</si>
  <si>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</si>
  <si>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</si>
  <si>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</si>
  <si>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</si>
  <si>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</si>
  <si>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</si>
  <si>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</si>
  <si>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</si>
  <si>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</si>
  <si>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</si>
  <si>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</si>
  <si>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</si>
  <si>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</si>
  <si>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</si>
  <si>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</si>
  <si>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</si>
  <si>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</si>
  <si>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</si>
  <si>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</si>
  <si>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</si>
  <si>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</si>
  <si>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</si>
  <si>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</si>
  <si>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</si>
  <si>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</si>
  <si>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</si>
  <si>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</si>
  <si>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</si>
  <si>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</si>
  <si>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</si>
  <si>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</si>
  <si>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</si>
  <si>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</si>
  <si>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</si>
  <si>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</si>
  <si>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</si>
  <si>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</si>
  <si>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</si>
  <si>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</si>
  <si>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</si>
  <si>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</si>
  <si>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</si>
  <si>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</si>
  <si>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</si>
  <si>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</si>
  <si>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</si>
  <si>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</si>
  <si>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</si>
  <si>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</si>
  <si>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</si>
  <si>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</si>
  <si>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</si>
  <si>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</si>
  <si>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</si>
  <si>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</si>
  <si>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</si>
  <si>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</si>
  <si>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</si>
  <si>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</si>
  <si>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</si>
  <si>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</si>
  <si>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</si>
  <si>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</si>
  <si>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</si>
  <si>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</si>
  <si>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</si>
  <si>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</si>
  <si>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</si>
  <si>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</si>
  <si>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</si>
  <si>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</si>
  <si>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</si>
  <si>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</si>
  <si>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</si>
  <si>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</si>
  <si>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</si>
  <si>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</si>
  <si>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</si>
  <si>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</si>
  <si>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</si>
  <si>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</si>
  <si>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</si>
  <si>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</si>
  <si>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</si>
  <si>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</si>
  <si>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</si>
  <si>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</si>
  <si>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</si>
  <si>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</si>
  <si>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</si>
  <si>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</si>
  <si>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</si>
  <si>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</si>
  <si>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</si>
  <si>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</si>
  <si>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</si>
  <si>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</si>
  <si>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</si>
  <si>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</si>
  <si>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</si>
  <si>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</si>
  <si>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</si>
  <si>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</si>
  <si>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</si>
  <si>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</si>
  <si>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</si>
  <si>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</si>
  <si>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</si>
  <si>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</si>
  <si>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</si>
  <si>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</si>
  <si>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</si>
  <si>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</si>
  <si>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</si>
  <si>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</si>
  <si>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</si>
  <si>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</si>
  <si>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</si>
  <si>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</si>
  <si>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</si>
  <si>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</si>
  <si>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</si>
  <si>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</si>
  <si>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</si>
  <si>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</si>
  <si>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</si>
  <si>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</si>
  <si>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</si>
  <si>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</si>
  <si>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</si>
  <si>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</si>
  <si>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</si>
  <si>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</si>
  <si>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</si>
  <si>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</si>
  <si>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</si>
  <si>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</si>
  <si>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</si>
  <si>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</si>
  <si>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</si>
  <si>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</si>
  <si>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</si>
  <si>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</si>
  <si>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</si>
  <si>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</si>
  <si>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</si>
  <si>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</si>
  <si>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</si>
  <si>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</si>
  <si>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</si>
  <si>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</si>
  <si>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</si>
  <si>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</si>
  <si>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</si>
  <si>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</si>
  <si>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</si>
  <si>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</si>
  <si>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</si>
  <si>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</si>
  <si>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</si>
  <si>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</si>
  <si>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</si>
  <si>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</si>
  <si>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</si>
  <si>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</si>
  <si>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</si>
  <si>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</si>
  <si>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</si>
  <si>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</si>
  <si>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</si>
  <si>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</si>
  <si>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</si>
  <si>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</si>
  <si>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</si>
  <si>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</si>
  <si>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</si>
  <si>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</si>
  <si>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</si>
  <si>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</si>
  <si>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</si>
  <si>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</si>
  <si>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</si>
  <si>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</si>
  <si>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</si>
  <si>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</si>
  <si>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</si>
  <si>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</si>
  <si>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</si>
  <si>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</si>
  <si>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</si>
  <si>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</si>
  <si>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</si>
  <si>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</si>
  <si>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</si>
  <si>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</si>
  <si>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</si>
  <si>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</si>
  <si>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</si>
  <si>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</si>
  <si>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</si>
  <si>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</si>
  <si>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</si>
  <si>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</si>
  <si>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</si>
  <si>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</si>
  <si>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</si>
  <si>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</si>
  <si>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</si>
  <si>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</si>
  <si>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</si>
  <si>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</si>
  <si>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</si>
  <si>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</si>
  <si>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</si>
  <si>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</si>
  <si>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</si>
  <si>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</si>
  <si>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</si>
  <si>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</si>
  <si>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</si>
  <si>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</si>
  <si>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</si>
  <si>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</si>
  <si>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</si>
  <si>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</si>
  <si>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</si>
  <si>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</si>
  <si>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</si>
  <si>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</si>
  <si>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</si>
  <si>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</si>
  <si>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</si>
  <si>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</si>
  <si>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</si>
  <si>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</si>
  <si>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</si>
  <si>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</si>
  <si>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</si>
  <si>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</si>
  <si>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</si>
  <si>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</si>
  <si>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</si>
  <si>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</si>
  <si>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</si>
  <si>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</si>
  <si>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</si>
  <si>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</si>
  <si>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</si>
  <si>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</si>
  <si>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</si>
  <si>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</si>
  <si>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</si>
  <si>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</si>
  <si>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</si>
  <si>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</si>
  <si>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</si>
  <si>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</si>
  <si>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</si>
  <si>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</si>
  <si>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</si>
  <si>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</si>
  <si>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</si>
  <si>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</si>
  <si>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</si>
  <si>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</si>
  <si>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</si>
  <si>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</si>
  <si>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</si>
  <si>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</si>
  <si>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</si>
  <si>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</si>
  <si>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</si>
  <si>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</si>
  <si>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</si>
  <si>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</si>
  <si>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</si>
  <si>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</si>
  <si>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</si>
  <si>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</si>
  <si>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</si>
  <si>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</si>
  <si>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</si>
  <si>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</si>
  <si>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</si>
  <si>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</si>
  <si>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</si>
  <si>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</si>
  <si>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</si>
  <si>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</si>
  <si>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</si>
  <si>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</si>
  <si>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</si>
  <si>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</si>
  <si>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</si>
  <si>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</si>
  <si>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</si>
  <si>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</si>
  <si>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</si>
  <si>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</si>
  <si>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</si>
  <si>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</si>
  <si>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</si>
  <si>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</si>
  <si>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</si>
  <si>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</si>
  <si>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</si>
  <si>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</si>
  <si>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</si>
  <si>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</si>
  <si>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</si>
  <si>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</si>
  <si>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</si>
  <si>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</si>
  <si>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</si>
  <si>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</si>
  <si>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</si>
  <si>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</si>
  <si>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</si>
  <si>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</si>
  <si>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</si>
  <si>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</si>
  <si>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</si>
  <si>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</si>
  <si>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</si>
  <si>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</si>
  <si>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</si>
  <si>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</si>
  <si>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</si>
  <si>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</si>
  <si>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</si>
  <si>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</si>
  <si>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</si>
  <si>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</si>
  <si>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</si>
  <si>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</si>
  <si>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</si>
  <si>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</si>
  <si>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</si>
  <si>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</si>
  <si>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</si>
  <si>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</si>
  <si>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</si>
  <si>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</si>
  <si>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</si>
  <si>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</si>
  <si>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</si>
  <si>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</si>
  <si>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</si>
  <si>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</si>
  <si>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</si>
  <si>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</si>
  <si>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</si>
  <si>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</si>
  <si>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</si>
  <si>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</si>
  <si>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</si>
  <si>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</si>
  <si>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</si>
  <si>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</si>
  <si>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</si>
  <si>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</si>
  <si>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</si>
  <si>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</si>
  <si>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</si>
  <si>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</si>
  <si>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</si>
  <si>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</si>
  <si>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</si>
  <si>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</si>
  <si>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</si>
  <si>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</si>
  <si>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</si>
  <si>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</si>
  <si>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</si>
  <si>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</si>
  <si>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</si>
  <si>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</si>
  <si>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</si>
  <si>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</si>
  <si>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</si>
  <si>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</si>
  <si>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</si>
  <si>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</si>
  <si>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</si>
  <si>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</si>
  <si>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</si>
  <si>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</si>
  <si>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</si>
  <si>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</si>
  <si>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</si>
  <si>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</si>
  <si>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</si>
  <si>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</si>
  <si>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</si>
  <si>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</si>
  <si>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</si>
  <si>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</si>
  <si>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</si>
  <si>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</si>
  <si>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</si>
  <si>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</si>
  <si>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</si>
  <si>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</si>
  <si>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</si>
  <si>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</si>
  <si>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</si>
  <si>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</si>
  <si>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</si>
  <si>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</si>
  <si>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</si>
  <si>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</si>
  <si>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</si>
  <si>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</si>
  <si>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</si>
  <si>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</si>
  <si>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</si>
  <si>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</si>
  <si>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</si>
  <si>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</si>
  <si>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</si>
  <si>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</si>
  <si>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</si>
  <si>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</si>
  <si>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</si>
  <si>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</si>
  <si>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</si>
  <si>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</si>
  <si>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</si>
  <si>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</si>
  <si>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</si>
  <si>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</si>
  <si>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</si>
  <si>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</si>
  <si>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</si>
  <si>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</si>
  <si>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</si>
  <si>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</si>
  <si>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</si>
  <si>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</si>
  <si>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</si>
  <si>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</si>
  <si>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</si>
  <si>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</si>
  <si>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</si>
  <si>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</si>
  <si>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</si>
  <si>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</si>
  <si>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</si>
  <si>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</si>
  <si>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</si>
  <si>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</si>
  <si>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</si>
  <si>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</si>
  <si>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</si>
  <si>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</si>
  <si>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</si>
  <si>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</si>
  <si>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</si>
  <si>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</si>
  <si>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</si>
  <si>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</si>
  <si>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</si>
  <si>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</si>
  <si>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</si>
  <si>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</si>
  <si>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</si>
  <si>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</si>
  <si>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</si>
  <si>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</si>
  <si>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</si>
  <si>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</si>
  <si>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</si>
  <si>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</si>
  <si>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</si>
  <si>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</si>
  <si>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</si>
  <si>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</si>
  <si>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</si>
  <si>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</si>
  <si>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</si>
  <si>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</si>
  <si>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</si>
  <si>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</si>
  <si>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</si>
  <si>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</si>
  <si>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</si>
  <si>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</si>
  <si>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</si>
  <si>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</si>
  <si>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</si>
  <si>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</si>
  <si>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</si>
  <si>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</si>
  <si>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</si>
  <si>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</si>
  <si>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</si>
  <si>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</si>
  <si>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</si>
  <si>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</si>
  <si>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</si>
  <si>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</si>
  <si>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</si>
  <si>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</si>
  <si>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</si>
  <si>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</si>
  <si>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</si>
  <si>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</si>
  <si>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</si>
  <si>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</si>
  <si>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</si>
  <si>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</si>
  <si>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</si>
  <si>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</si>
  <si>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</si>
  <si>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</si>
  <si>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</si>
  <si>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</si>
  <si>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</si>
  <si>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</si>
  <si>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</si>
  <si>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</si>
  <si>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</si>
  <si>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</si>
  <si>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</si>
  <si>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</si>
  <si>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</si>
  <si>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</si>
  <si>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</si>
  <si>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</si>
  <si>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</si>
  <si>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</si>
  <si>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</si>
  <si>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</si>
  <si>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</si>
  <si>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</si>
  <si>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</si>
  <si>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</si>
  <si>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</si>
  <si>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</si>
  <si>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</si>
  <si>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</si>
  <si>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</si>
  <si>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</si>
  <si>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</si>
  <si>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</si>
  <si>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</si>
  <si>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</si>
  <si>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</si>
  <si>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</si>
  <si>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</si>
  <si>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</si>
  <si>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</si>
  <si>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</si>
  <si>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</si>
  <si>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</si>
  <si>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</si>
  <si>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</si>
  <si>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</si>
  <si>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</si>
  <si>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</si>
  <si>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</si>
  <si>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</si>
  <si>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</si>
  <si>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</si>
  <si>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</si>
  <si>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</si>
  <si>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</si>
  <si>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</si>
  <si>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</si>
  <si>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</si>
  <si>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</si>
  <si>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</si>
  <si>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</si>
  <si>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</si>
  <si>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</si>
  <si>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</si>
  <si>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</si>
  <si>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</si>
  <si>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</si>
  <si>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</si>
  <si>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</si>
  <si>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</si>
  <si>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</si>
  <si>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</si>
  <si>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</si>
  <si>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</si>
  <si>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</si>
  <si>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</si>
  <si>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</si>
  <si>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</si>
  <si>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</si>
  <si>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</si>
  <si>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</si>
  <si>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</si>
  <si>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</si>
  <si>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</si>
  <si>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</si>
  <si>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</si>
  <si>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</si>
  <si>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</si>
  <si>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</si>
  <si>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</si>
  <si>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</si>
  <si>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</si>
  <si>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</si>
  <si>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</si>
  <si>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</si>
  <si>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</si>
  <si>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</si>
  <si>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</si>
  <si>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</si>
  <si>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</si>
  <si>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</si>
  <si>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</si>
  <si>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</si>
  <si>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</si>
  <si>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</si>
  <si>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</si>
  <si>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</si>
  <si>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</si>
  <si>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</si>
  <si>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</si>
  <si>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</si>
  <si>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</si>
  <si>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</si>
  <si>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</si>
  <si>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</si>
  <si>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</si>
  <si>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</si>
  <si>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</si>
  <si>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</si>
  <si>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</si>
  <si>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</si>
  <si>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</si>
  <si>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</si>
  <si>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</si>
  <si>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</si>
  <si>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</si>
  <si>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</si>
  <si>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</si>
  <si>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</si>
  <si>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</si>
  <si>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</si>
  <si>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</si>
  <si>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</si>
  <si>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</si>
  <si>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</si>
  <si>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</si>
  <si>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</si>
  <si>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</si>
  <si>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</si>
  <si>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</si>
  <si>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</si>
  <si>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</si>
  <si>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</si>
  <si>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</si>
  <si>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</si>
  <si>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</si>
  <si>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</si>
  <si>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</si>
  <si>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</si>
  <si>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</si>
  <si>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</si>
  <si>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</si>
  <si>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</si>
  <si>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</si>
  <si>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</si>
  <si>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</si>
  <si>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</si>
  <si>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</si>
  <si>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</si>
  <si>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</si>
  <si>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</si>
  <si>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</si>
  <si>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</si>
  <si>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</si>
  <si>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</si>
  <si>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</si>
  <si>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</si>
  <si>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</si>
  <si>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</si>
  <si>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</si>
  <si>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</si>
  <si>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</si>
  <si>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</si>
  <si>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</si>
  <si>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</si>
  <si>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</si>
  <si>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</si>
  <si>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</si>
  <si>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</si>
  <si>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</si>
  <si>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</si>
  <si>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</si>
  <si>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</si>
  <si>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</si>
  <si>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</si>
  <si>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</si>
  <si>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</si>
  <si>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</si>
  <si>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</si>
  <si>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</si>
  <si>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</si>
  <si>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</si>
  <si>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</si>
  <si>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</si>
  <si>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</si>
  <si>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</si>
  <si>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</si>
  <si>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</si>
  <si>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</si>
  <si>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</si>
  <si>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</si>
  <si>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</si>
  <si>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</si>
  <si>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</si>
  <si>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</si>
  <si>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</si>
  <si>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</si>
  <si>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</si>
  <si>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</si>
  <si>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</si>
  <si>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</si>
  <si>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</si>
  <si>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</si>
  <si>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</si>
  <si>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</si>
  <si>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</si>
  <si>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</si>
  <si>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</si>
  <si>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</si>
  <si>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</si>
  <si>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</si>
  <si>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</si>
  <si>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</si>
  <si>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</si>
  <si>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</si>
  <si>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</si>
  <si>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</si>
  <si>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</si>
  <si>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</si>
  <si>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</si>
  <si>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</si>
  <si>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</si>
  <si>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</si>
  <si>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</si>
  <si>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</si>
  <si>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</si>
  <si>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</si>
  <si>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</si>
  <si>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</si>
  <si>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</si>
  <si>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</si>
  <si>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</si>
  <si>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</si>
  <si>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</si>
  <si>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</si>
  <si>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</si>
  <si>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</si>
  <si>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</si>
  <si>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</si>
  <si>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</si>
  <si>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</si>
  <si>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</si>
  <si>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</si>
  <si>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</si>
  <si>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</si>
  <si>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</si>
  <si>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</si>
  <si>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</si>
  <si>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</si>
  <si>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</si>
  <si>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</si>
  <si>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</si>
  <si>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</si>
  <si>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</si>
  <si>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</si>
  <si>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</si>
  <si>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</si>
  <si>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</si>
  <si>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</si>
  <si>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</si>
  <si>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</si>
  <si>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</si>
  <si>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</si>
  <si>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</si>
  <si>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</si>
  <si>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</si>
  <si>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</si>
  <si>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</si>
  <si>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</si>
  <si>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</si>
  <si>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</si>
  <si>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</si>
  <si>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</si>
  <si>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</si>
  <si>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</si>
  <si>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</si>
  <si>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</si>
  <si>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</si>
  <si>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</si>
  <si>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</si>
  <si>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</si>
  <si>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</si>
  <si>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</si>
  <si>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</si>
  <si>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</si>
  <si>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</si>
  <si>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</si>
  <si>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</si>
  <si>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</si>
  <si>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</si>
  <si>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</si>
  <si>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</si>
  <si>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</si>
  <si>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</si>
  <si>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</si>
  <si>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</si>
  <si>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</si>
  <si>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</si>
  <si>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</si>
  <si>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</si>
  <si>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</si>
  <si>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</si>
  <si>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</si>
  <si>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</si>
  <si>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</si>
  <si>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</si>
  <si>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</si>
  <si>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</si>
  <si>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</si>
  <si>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</si>
  <si>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</si>
  <si>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</si>
  <si>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</si>
  <si>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</si>
  <si>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</si>
  <si>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</si>
  <si>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</si>
  <si>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</si>
  <si>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</si>
  <si>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</si>
  <si>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</si>
  <si>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</si>
  <si>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</si>
  <si>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</si>
  <si>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</si>
  <si>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</si>
  <si>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</si>
  <si>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</si>
  <si>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</si>
  <si>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</si>
  <si>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</si>
  <si>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</si>
  <si>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</si>
  <si>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</si>
  <si>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</si>
  <si>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</si>
  <si>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</si>
  <si>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</si>
  <si>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</si>
  <si>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</si>
  <si>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</si>
  <si>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</si>
  <si>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</si>
  <si>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</si>
  <si>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</si>
  <si>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</si>
  <si>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</si>
  <si>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</si>
  <si>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</si>
  <si>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</si>
  <si>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</si>
  <si>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</si>
  <si>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</si>
  <si>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</si>
  <si>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</si>
  <si>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</si>
  <si>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</si>
  <si>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</si>
  <si>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</si>
  <si>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</si>
  <si>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</si>
  <si>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</si>
  <si>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</si>
  <si>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</si>
  <si>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</si>
  <si>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</si>
  <si>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</si>
  <si>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</si>
  <si>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</si>
  <si>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</si>
  <si>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</si>
  <si>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</si>
  <si>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</si>
  <si>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</si>
  <si>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</si>
  <si>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</si>
  <si>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</si>
  <si>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</si>
  <si>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</si>
  <si>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</si>
  <si>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</si>
  <si>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</si>
  <si>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</si>
  <si>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</si>
  <si>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</si>
  <si>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</si>
  <si>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</si>
  <si>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</si>
  <si>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</si>
  <si>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</si>
  <si>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</si>
  <si>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</si>
  <si>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</si>
  <si>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</si>
  <si>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</si>
  <si>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</si>
  <si>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</si>
  <si>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</si>
  <si>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</si>
  <si>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</si>
  <si>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</si>
  <si>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</si>
  <si>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</si>
  <si>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</si>
  <si>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</si>
  <si>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</si>
  <si>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</si>
  <si>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</si>
  <si>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</si>
  <si>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</si>
  <si>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</si>
  <si>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</si>
  <si>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</si>
  <si>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</si>
  <si>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</si>
  <si>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</si>
  <si>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</si>
  <si>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</si>
  <si>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</si>
  <si>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</si>
  <si>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</si>
  <si>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</si>
  <si>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</si>
  <si>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</si>
  <si>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</si>
  <si>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</si>
  <si>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</si>
  <si>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</si>
  <si>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</si>
  <si>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</si>
  <si>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</si>
  <si>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</si>
  <si>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</si>
  <si>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</si>
  <si>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</si>
  <si>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</si>
  <si>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</si>
  <si>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</si>
  <si>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</si>
  <si>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</si>
  <si>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</si>
  <si>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</si>
  <si>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</si>
  <si>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</si>
  <si>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</si>
  <si>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</si>
  <si>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</si>
  <si>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</si>
  <si>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</si>
  <si>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</si>
  <si>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</si>
  <si>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</si>
  <si>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</si>
  <si>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</si>
  <si>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</si>
  <si>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</si>
  <si>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</si>
  <si>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</si>
  <si>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</si>
  <si>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</si>
  <si>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</si>
  <si>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</si>
  <si>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</si>
  <si>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</si>
  <si>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</si>
  <si>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</si>
  <si>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</si>
  <si>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</si>
  <si>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</si>
  <si>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</si>
  <si>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</si>
  <si>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</si>
  <si>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</si>
  <si>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</si>
  <si>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</si>
  <si>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</si>
  <si>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</si>
  <si>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</si>
  <si>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</si>
  <si>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</si>
  <si>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</si>
  <si>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</si>
  <si>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</si>
  <si>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</si>
  <si>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</si>
  <si>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</si>
  <si>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</si>
  <si>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</si>
  <si>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</si>
  <si>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</si>
  <si>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</si>
  <si>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</si>
  <si>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</si>
  <si>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</si>
  <si>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</si>
  <si>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</si>
  <si>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</si>
  <si>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</si>
  <si>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</si>
  <si>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</si>
  <si>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</si>
  <si>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</si>
  <si>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</si>
  <si>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</si>
  <si>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</si>
  <si>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</si>
  <si>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</si>
  <si>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</si>
  <si>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</si>
  <si>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</si>
  <si>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</si>
  <si>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</si>
  <si>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</si>
  <si>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</si>
  <si>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</si>
  <si>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</si>
  <si>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</si>
  <si>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</si>
  <si>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</si>
  <si>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</si>
  <si>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</si>
  <si>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</si>
  <si>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</si>
  <si>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</si>
  <si>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</si>
  <si>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</si>
  <si>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</si>
  <si>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</si>
  <si>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</si>
  <si>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</si>
  <si>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</si>
  <si>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</si>
  <si>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</si>
  <si>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</si>
  <si>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</si>
  <si>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</si>
  <si>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</si>
  <si>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</si>
  <si>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</si>
  <si>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</si>
  <si>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</si>
  <si>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</si>
  <si>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</si>
  <si>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</si>
  <si>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</si>
  <si>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</si>
  <si>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</si>
  <si>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</si>
  <si>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</si>
  <si>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</si>
  <si>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</si>
  <si>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</si>
  <si>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</si>
  <si>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</si>
  <si>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</si>
  <si>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</si>
  <si>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</si>
  <si>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</si>
  <si>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</si>
  <si>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</si>
  <si>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</si>
  <si>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</si>
  <si>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</si>
  <si>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</si>
  <si>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</si>
  <si>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</si>
  <si>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</si>
  <si>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</si>
  <si>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</si>
  <si>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</si>
  <si>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</si>
  <si>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</si>
  <si>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</si>
  <si>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</si>
  <si>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</si>
  <si>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</si>
  <si>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</si>
  <si>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</si>
  <si>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</si>
  <si>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</si>
  <si>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</si>
  <si>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</si>
  <si>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</si>
  <si>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</si>
  <si>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</si>
  <si>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</si>
  <si>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</si>
  <si>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</si>
  <si>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</si>
  <si>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</si>
  <si>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</si>
  <si>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</si>
  <si>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</si>
  <si>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</si>
  <si>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</si>
  <si>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</si>
  <si>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</si>
  <si>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</si>
  <si>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</si>
  <si>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</si>
  <si>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</si>
  <si>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</si>
  <si>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</si>
  <si>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</si>
  <si>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</si>
  <si>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</si>
  <si>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</si>
  <si>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</si>
  <si>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</si>
  <si>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</si>
  <si>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</si>
  <si>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</si>
  <si>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</si>
  <si>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</si>
  <si>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</si>
  <si>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</si>
  <si>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</si>
  <si>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</si>
  <si>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</si>
  <si>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</si>
  <si>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</si>
  <si>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</si>
  <si>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</si>
  <si>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</si>
  <si>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</si>
  <si>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</si>
  <si>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</si>
  <si>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</si>
  <si>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</si>
  <si>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</si>
  <si>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</si>
  <si>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</si>
  <si>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</si>
  <si>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</si>
  <si>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</si>
  <si>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</si>
  <si>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</si>
  <si>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</si>
  <si>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</si>
  <si>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</si>
  <si>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</si>
  <si>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</si>
  <si>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</si>
  <si>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</si>
  <si>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</si>
  <si>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</si>
  <si>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</si>
  <si>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</si>
  <si>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</si>
  <si>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</si>
  <si>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</si>
  <si>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</si>
  <si>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</si>
  <si>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</si>
  <si>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</si>
  <si>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</si>
  <si>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</si>
  <si>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</si>
  <si>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</si>
  <si>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</si>
  <si>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</si>
  <si>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</si>
  <si>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</si>
  <si>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</si>
  <si>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</si>
  <si>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</si>
  <si>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</si>
  <si>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</si>
  <si>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</si>
  <si>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</si>
  <si>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</si>
  <si>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</si>
  <si>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</si>
  <si>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</si>
  <si>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</si>
  <si>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</si>
  <si>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</si>
  <si>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</si>
  <si>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</si>
  <si>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</si>
  <si>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</si>
  <si>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</si>
  <si>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</si>
  <si>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</si>
  <si>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</si>
  <si>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</si>
  <si>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</si>
  <si>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</si>
  <si>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</si>
  <si>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</si>
  <si>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</si>
  <si>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</si>
  <si>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</si>
  <si>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</si>
  <si>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</si>
  <si>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</si>
  <si>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</si>
  <si>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</si>
  <si>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</si>
  <si>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</si>
  <si>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</si>
  <si>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</si>
  <si>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</si>
  <si>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</si>
  <si>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</si>
  <si>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</si>
  <si>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</si>
  <si>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</si>
  <si>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</si>
  <si>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</si>
  <si>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</si>
  <si>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</si>
  <si>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</si>
  <si>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</si>
  <si>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</si>
  <si>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</si>
  <si>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</si>
  <si>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</si>
  <si>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</si>
  <si>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</si>
  <si>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</si>
  <si>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</si>
  <si>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</si>
  <si>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</si>
  <si>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</si>
  <si>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</si>
  <si>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</si>
  <si>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</si>
  <si>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</si>
  <si>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</si>
  <si>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</si>
  <si>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</si>
  <si>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</si>
  <si>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</si>
  <si>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</si>
  <si>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</si>
  <si>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</si>
  <si>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</si>
  <si>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</si>
  <si>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</si>
  <si>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</si>
  <si>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</si>
  <si>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</si>
  <si>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</si>
  <si>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</si>
  <si>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</si>
  <si>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</si>
  <si>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</si>
  <si>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</si>
  <si>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</si>
  <si>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</si>
  <si>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</si>
  <si>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</si>
  <si>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</si>
  <si>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</si>
  <si>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</si>
  <si>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</si>
  <si>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</si>
  <si>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</si>
  <si>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</si>
  <si>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</si>
  <si>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</si>
  <si>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</si>
  <si>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</si>
  <si>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</si>
  <si>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</si>
  <si>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</si>
  <si>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</si>
  <si>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</si>
  <si>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</si>
  <si>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</si>
  <si>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</si>
  <si>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</si>
  <si>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</si>
  <si>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</si>
  <si>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</si>
  <si>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</si>
  <si>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</si>
  <si>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</si>
  <si>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</si>
  <si>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</si>
  <si>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</si>
  <si>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</si>
  <si>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</si>
  <si>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</si>
  <si>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</si>
  <si>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</si>
  <si>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</si>
  <si>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</si>
  <si>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</si>
  <si>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</si>
  <si>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</si>
  <si>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</si>
  <si>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</si>
  <si>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</si>
  <si>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</si>
  <si>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</si>
  <si>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</si>
  <si>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</si>
  <si>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</si>
  <si>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</si>
  <si>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</si>
  <si>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</si>
  <si>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</si>
  <si>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</si>
  <si>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</si>
  <si>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</si>
  <si>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</si>
  <si>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</si>
  <si>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</si>
  <si>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</si>
  <si>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</si>
  <si>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</si>
  <si>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</si>
  <si>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</si>
  <si>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</si>
  <si>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</si>
  <si>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</si>
  <si>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</si>
  <si>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</si>
  <si>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</si>
  <si>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</si>
  <si>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</si>
  <si>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</si>
  <si>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</si>
  <si>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</si>
  <si>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</si>
  <si>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</si>
  <si>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</si>
  <si>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</si>
  <si>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</si>
  <si>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</si>
  <si>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</si>
  <si>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</si>
  <si>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</si>
  <si>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</si>
  <si>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</si>
  <si>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</si>
  <si>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</si>
  <si>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</si>
  <si>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</si>
  <si>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</si>
  <si>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</si>
  <si>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</si>
  <si>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</si>
  <si>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</si>
  <si>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</si>
  <si>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</si>
  <si>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</si>
  <si>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</si>
  <si>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</si>
  <si>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</si>
  <si>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</si>
  <si>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</si>
  <si>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</si>
  <si>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</si>
  <si>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</si>
  <si>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</si>
  <si>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</si>
  <si>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</si>
  <si>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</si>
  <si>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</si>
  <si>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</si>
  <si>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</si>
  <si>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</si>
  <si>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</si>
  <si>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</si>
  <si>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</si>
  <si>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</si>
  <si>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</si>
  <si>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</si>
  <si>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</si>
  <si>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</si>
  <si>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</si>
  <si>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</si>
  <si>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</si>
  <si>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</si>
  <si>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</si>
  <si>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</si>
  <si>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</si>
  <si>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</si>
  <si>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</si>
  <si>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</si>
  <si>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</si>
  <si>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</si>
  <si>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</si>
  <si>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</si>
  <si>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</si>
  <si>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</si>
  <si>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</si>
  <si>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</si>
  <si>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</si>
  <si>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</si>
  <si>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</si>
  <si>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</si>
  <si>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</si>
  <si>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</si>
  <si>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</si>
  <si>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</si>
  <si>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</si>
  <si>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</si>
  <si>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</si>
  <si>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</si>
  <si>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</si>
  <si>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</si>
  <si>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</si>
  <si>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</si>
  <si>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</si>
  <si>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</si>
  <si>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</si>
  <si>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</si>
  <si>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</si>
  <si>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</si>
  <si>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</si>
  <si>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</si>
  <si>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</si>
  <si>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</si>
  <si>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</si>
  <si>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</si>
  <si>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</si>
  <si>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</si>
  <si>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</si>
  <si>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</si>
  <si>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</si>
  <si>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</si>
  <si>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</si>
  <si>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</si>
  <si>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</si>
  <si>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</si>
  <si>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</si>
  <si>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</si>
  <si>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</si>
  <si>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</si>
  <si>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</si>
  <si>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</si>
  <si>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</si>
  <si>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</si>
  <si>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</si>
  <si>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</si>
  <si>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</si>
  <si>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</si>
  <si>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</si>
  <si>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</si>
  <si>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</si>
  <si>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</si>
  <si>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</si>
  <si>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</si>
  <si>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</si>
  <si>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</si>
  <si>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</si>
  <si>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</si>
  <si>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</si>
  <si>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</si>
  <si>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</si>
  <si>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</si>
  <si>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</si>
  <si>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</si>
  <si>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</si>
  <si>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</si>
  <si>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</si>
  <si>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</si>
  <si>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</si>
  <si>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</si>
  <si>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</si>
  <si>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</si>
  <si>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</si>
  <si>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</si>
  <si>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</si>
  <si>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</si>
  <si>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</si>
  <si>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</si>
  <si>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</si>
  <si>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</si>
  <si>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</si>
  <si>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</si>
  <si>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</si>
  <si>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</si>
  <si>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</si>
  <si>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</si>
  <si>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</si>
  <si>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</si>
  <si>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</si>
  <si>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</si>
  <si>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</si>
  <si>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</si>
  <si>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</si>
  <si>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</si>
  <si>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</si>
  <si>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</si>
  <si>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</si>
  <si>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</si>
  <si>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</si>
  <si>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</si>
  <si>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</si>
  <si>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</si>
  <si>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</si>
  <si>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</si>
  <si>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</si>
  <si>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</si>
  <si>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</si>
  <si>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</si>
  <si>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</si>
  <si>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</si>
  <si>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</si>
  <si>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</si>
  <si>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</si>
  <si>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</si>
  <si>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</si>
  <si>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</si>
  <si>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</si>
  <si>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</si>
  <si>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</si>
  <si>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</si>
  <si>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</si>
  <si>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</si>
  <si>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</si>
  <si>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</si>
  <si>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</si>
  <si>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</si>
  <si>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</si>
  <si>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</si>
  <si>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</si>
  <si>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</si>
  <si>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</si>
  <si>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</si>
  <si>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</si>
  <si>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</si>
  <si>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</si>
  <si>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</si>
  <si>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</si>
  <si>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</si>
  <si>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</si>
  <si>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</si>
  <si>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</si>
  <si>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</si>
  <si>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</si>
  <si>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</si>
  <si>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</si>
  <si>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</si>
  <si>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</si>
  <si>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</si>
  <si>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</si>
  <si>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</si>
  <si>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</si>
  <si>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</si>
  <si>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</si>
  <si>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</si>
  <si>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</si>
  <si>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</si>
  <si>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</si>
  <si>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</si>
  <si>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</si>
  <si>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</si>
  <si>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</si>
  <si>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</si>
  <si>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</si>
  <si>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</si>
  <si>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</si>
  <si>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</si>
  <si>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</si>
  <si>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</si>
  <si>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</si>
  <si>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</si>
  <si>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</si>
  <si>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</si>
  <si>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</si>
  <si>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</si>
  <si>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</si>
  <si>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</si>
  <si>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</si>
  <si>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</si>
  <si>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</si>
  <si>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</si>
  <si>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</si>
  <si>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</si>
  <si>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</si>
  <si>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</si>
  <si>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</si>
  <si>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</si>
  <si>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</si>
  <si>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</si>
  <si>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</si>
  <si>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</si>
  <si>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</si>
  <si>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</si>
  <si>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</si>
  <si>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</si>
  <si>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</si>
  <si>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</si>
  <si>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</si>
  <si>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</si>
  <si>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</si>
  <si>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</si>
  <si>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</si>
  <si>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</si>
  <si>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</si>
  <si>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</si>
  <si>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</si>
  <si>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</si>
  <si>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</si>
  <si>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</si>
  <si>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</si>
  <si>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</si>
  <si>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</si>
  <si>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</si>
  <si>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</si>
  <si>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</si>
  <si>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</si>
  <si>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</si>
  <si>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</si>
  <si>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</si>
  <si>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</si>
  <si>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</si>
  <si>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</si>
  <si>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</si>
  <si>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</si>
  <si>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</si>
  <si>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</si>
  <si>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</si>
  <si>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</si>
  <si>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</si>
  <si>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</si>
  <si>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</si>
  <si>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</si>
  <si>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</si>
  <si>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</si>
  <si>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</si>
  <si>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</si>
  <si>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</si>
  <si>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</si>
  <si>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</si>
  <si>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</si>
  <si>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</si>
  <si>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</si>
  <si>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</si>
  <si>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</si>
  <si>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</si>
  <si>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</si>
  <si>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</si>
  <si>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</si>
  <si>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</si>
  <si>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</si>
  <si>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</si>
  <si>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</si>
  <si>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</si>
  <si>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</si>
  <si>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</si>
  <si>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</si>
  <si>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</si>
  <si>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</si>
  <si>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</si>
  <si>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</si>
  <si>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</si>
  <si>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</si>
  <si>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</si>
  <si>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</si>
  <si>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</si>
  <si>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</si>
  <si>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</si>
  <si>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</si>
  <si>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</si>
  <si>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</si>
  <si>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</si>
  <si>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</si>
  <si>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</si>
  <si>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</si>
  <si>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</si>
  <si>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</si>
  <si>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</si>
  <si>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</si>
  <si>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</si>
  <si>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</si>
  <si>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</si>
  <si>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</si>
  <si>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</si>
  <si>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</si>
  <si>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</si>
  <si>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</si>
  <si>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</si>
  <si>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</si>
  <si>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</si>
  <si>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</si>
  <si>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</si>
  <si>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</si>
  <si>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</si>
  <si>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</si>
  <si>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</si>
  <si>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</si>
  <si>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</si>
  <si>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</si>
  <si>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</si>
  <si>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</si>
  <si>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</si>
  <si>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</si>
  <si>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</si>
  <si>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</si>
  <si>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</si>
  <si>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</si>
  <si>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</si>
  <si>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</si>
  <si>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</si>
  <si>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</si>
  <si>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</si>
  <si>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</si>
  <si>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</si>
  <si>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</si>
  <si>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</si>
  <si>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</si>
  <si>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</si>
  <si>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</si>
  <si>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</si>
  <si>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</si>
  <si>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</si>
  <si>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</si>
  <si>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</si>
  <si>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</si>
  <si>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</si>
  <si>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</si>
  <si>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</si>
  <si>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</si>
  <si>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</si>
  <si>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</si>
  <si>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</si>
  <si>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</si>
  <si>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</si>
  <si>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</si>
  <si>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</si>
  <si>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</si>
  <si>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</si>
  <si>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</si>
  <si>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</si>
  <si>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</si>
  <si>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</si>
  <si>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</si>
  <si>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</si>
  <si>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</si>
  <si>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</si>
  <si>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</si>
  <si>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</si>
  <si>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</si>
  <si>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</si>
  <si>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</si>
  <si>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</si>
  <si>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</si>
  <si>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</si>
  <si>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</si>
  <si>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</si>
  <si>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</si>
  <si>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</si>
  <si>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</si>
  <si>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</si>
  <si>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</si>
  <si>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</si>
  <si>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</si>
  <si>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</si>
  <si>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</si>
  <si>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</si>
  <si>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</si>
  <si>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</si>
  <si>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</si>
  <si>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</si>
  <si>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</si>
  <si>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</si>
  <si>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</si>
  <si>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</si>
  <si>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</si>
  <si>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</si>
  <si>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</si>
  <si>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</si>
  <si>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</si>
  <si>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</si>
  <si>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</si>
  <si>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</si>
  <si>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</si>
  <si>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</si>
  <si>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</si>
  <si>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</si>
  <si>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</si>
  <si>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</si>
  <si>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</si>
  <si>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</si>
  <si>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</si>
  <si>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</si>
  <si>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</si>
  <si>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</si>
  <si>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</si>
  <si>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</si>
  <si>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</si>
  <si>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</si>
  <si>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</si>
  <si>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</si>
  <si>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</si>
  <si>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</si>
  <si>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</si>
  <si>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</si>
  <si>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</si>
  <si>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</si>
  <si>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</si>
  <si>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</si>
  <si>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</si>
  <si>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</si>
  <si>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</si>
  <si>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</si>
  <si>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</si>
  <si>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</si>
  <si>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</si>
  <si>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</si>
  <si>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</si>
  <si>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</si>
  <si>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</si>
  <si>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</si>
  <si>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</si>
  <si>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</si>
  <si>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</si>
  <si>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</si>
  <si>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</si>
  <si>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</si>
  <si>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</si>
  <si>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</si>
  <si>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</si>
  <si>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</si>
  <si>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</si>
  <si>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</si>
  <si>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</si>
  <si>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</si>
  <si>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</si>
  <si>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</si>
  <si>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</si>
  <si>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</si>
  <si>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</si>
  <si>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</si>
  <si>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</si>
  <si>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</si>
  <si>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</si>
  <si>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</si>
  <si>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</si>
  <si>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</si>
  <si>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</si>
  <si>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</si>
  <si>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</si>
  <si>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</si>
  <si>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</si>
  <si>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</si>
  <si>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</si>
  <si>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</si>
  <si>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</si>
  <si>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</si>
  <si>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</si>
  <si>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</si>
  <si>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</si>
  <si>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</si>
  <si>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</si>
  <si>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</si>
  <si>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</si>
  <si>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</si>
  <si>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</si>
  <si>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</si>
  <si>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</si>
  <si>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</si>
  <si>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</si>
  <si>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</si>
  <si>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</si>
  <si>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</si>
  <si>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</si>
  <si>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</si>
  <si>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</si>
  <si>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</si>
  <si>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</si>
  <si>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</si>
  <si>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</si>
  <si>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</si>
  <si>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</si>
  <si>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</si>
  <si>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</si>
  <si>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</si>
  <si>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</si>
  <si>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</si>
  <si>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</si>
  <si>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</si>
  <si>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</si>
  <si>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</si>
  <si>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</si>
  <si>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</si>
  <si>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</si>
  <si>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</si>
  <si>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</si>
  <si>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</si>
  <si>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</si>
  <si>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</si>
  <si>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</si>
  <si>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</si>
  <si>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</si>
  <si>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</si>
  <si>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</si>
  <si>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</si>
  <si>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</si>
  <si>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</si>
  <si>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</si>
  <si>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</si>
  <si>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</si>
  <si>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</si>
  <si>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</si>
  <si>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</si>
  <si>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</si>
  <si>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</si>
  <si>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</si>
  <si>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</si>
  <si>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</si>
  <si>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</si>
  <si>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</si>
  <si>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</si>
  <si>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</si>
  <si>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</si>
  <si>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</si>
  <si>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</si>
  <si>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</si>
  <si>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</si>
  <si>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</si>
  <si>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</si>
  <si>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</si>
  <si>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</si>
  <si>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</si>
  <si>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</si>
  <si>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</si>
  <si>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</si>
  <si>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</si>
  <si>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</si>
  <si>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</si>
  <si>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</si>
  <si>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</si>
  <si>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</si>
  <si>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</si>
  <si>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</si>
  <si>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</si>
  <si>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</si>
  <si>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</si>
  <si>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</si>
  <si>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</si>
  <si>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</si>
  <si>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</si>
  <si>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</si>
  <si>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</si>
  <si>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</si>
  <si>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</si>
  <si>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</si>
  <si>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</si>
  <si>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</si>
  <si>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</si>
  <si>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</si>
  <si>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</si>
  <si>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</si>
  <si>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</si>
  <si>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</si>
  <si>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</si>
  <si>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</si>
  <si>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</si>
  <si>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</si>
  <si>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</si>
  <si>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</si>
  <si>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</si>
  <si>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</si>
  <si>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</si>
  <si>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</si>
  <si>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</si>
  <si>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</si>
  <si>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</si>
  <si>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</si>
  <si>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</si>
  <si>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</si>
  <si>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</si>
  <si>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</si>
  <si>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</si>
  <si>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</si>
  <si>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</si>
  <si>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</si>
  <si>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</si>
  <si>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</si>
  <si>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</si>
  <si>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</si>
  <si>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</si>
  <si>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</si>
  <si>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</si>
  <si>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</si>
  <si>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</si>
  <si>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</si>
  <si>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</si>
  <si>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</si>
  <si>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</si>
  <si>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</si>
  <si>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</si>
  <si>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</si>
  <si>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</si>
  <si>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</si>
  <si>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</si>
  <si>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</si>
  <si>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</si>
  <si>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</si>
  <si>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</si>
  <si>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</si>
  <si>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</si>
  <si>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</si>
  <si>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</si>
  <si>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</si>
  <si>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</si>
  <si>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</si>
  <si>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</si>
  <si>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</si>
  <si>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</si>
  <si>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</si>
  <si>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</si>
  <si>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</si>
  <si>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</si>
  <si>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</si>
  <si>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</si>
  <si>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</si>
  <si>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</si>
  <si>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</si>
  <si>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</si>
  <si>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</si>
  <si>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</si>
  <si>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</si>
  <si>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</si>
  <si>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</si>
  <si>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</si>
  <si>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</si>
  <si>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</si>
  <si>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</si>
  <si>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</si>
  <si>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</si>
  <si>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</si>
  <si>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</si>
  <si>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</si>
  <si>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</si>
  <si>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</si>
  <si>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</si>
  <si>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</si>
  <si>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</si>
  <si>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</si>
  <si>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</si>
  <si>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</si>
  <si>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</si>
  <si>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</si>
  <si>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</si>
  <si>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</si>
  <si>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</si>
  <si>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</si>
  <si>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</si>
  <si>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</si>
  <si>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</si>
  <si>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</si>
  <si>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</si>
  <si>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</si>
  <si>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</si>
  <si>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</si>
  <si>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</si>
  <si>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</si>
  <si>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</si>
  <si>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</si>
  <si>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</si>
  <si>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</si>
  <si>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</si>
  <si>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</si>
  <si>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</si>
  <si>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</si>
  <si>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</si>
  <si>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</si>
  <si>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</si>
  <si>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</si>
  <si>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</si>
  <si>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</si>
  <si>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</si>
  <si>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</si>
  <si>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</si>
  <si>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</si>
  <si>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</si>
  <si>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</si>
  <si>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</si>
  <si>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</si>
  <si>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</si>
  <si>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</si>
  <si>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</si>
  <si>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</si>
  <si>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</si>
  <si>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</si>
  <si>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</si>
  <si>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</si>
  <si>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</si>
  <si>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</si>
  <si>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</si>
  <si>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</si>
  <si>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</si>
  <si>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</si>
  <si>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</si>
  <si>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</si>
  <si>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</si>
  <si>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</si>
  <si>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</si>
  <si>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</si>
  <si>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</si>
  <si>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</si>
  <si>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</si>
  <si>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</si>
  <si>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</si>
  <si>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</si>
  <si>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</si>
  <si>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</si>
  <si>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</si>
  <si>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</si>
  <si>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</si>
  <si>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</si>
  <si>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</si>
  <si>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</si>
  <si>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</si>
  <si>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</si>
  <si>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</si>
  <si>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</si>
  <si>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</si>
  <si>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</si>
  <si>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</si>
  <si>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</si>
  <si>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</si>
  <si>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</si>
  <si>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</si>
  <si>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</si>
  <si>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</si>
  <si>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</si>
  <si>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</si>
  <si>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</si>
  <si>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</si>
  <si>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</si>
  <si>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</si>
  <si>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</si>
  <si>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</si>
  <si>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</si>
  <si>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</si>
  <si>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</si>
  <si>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</si>
  <si>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</si>
  <si>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</si>
  <si>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</si>
  <si>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</si>
  <si>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</si>
  <si>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</si>
  <si>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</si>
  <si>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</si>
  <si>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</si>
  <si>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</si>
  <si>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</si>
  <si>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</si>
  <si>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</si>
  <si>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</si>
  <si>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</si>
  <si>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</si>
  <si>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</si>
  <si>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</si>
  <si>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</si>
  <si>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</si>
  <si>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</si>
  <si>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</si>
  <si>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</si>
  <si>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</si>
  <si>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</si>
  <si>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</si>
  <si>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</si>
  <si>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</si>
  <si>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</si>
  <si>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</si>
  <si>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</si>
  <si>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</si>
  <si>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</si>
  <si>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</si>
  <si>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</si>
  <si>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</si>
  <si>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</si>
  <si>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</si>
  <si>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</si>
  <si>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</si>
  <si>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</si>
  <si>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</si>
  <si>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</si>
  <si>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</si>
  <si>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</si>
  <si>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</si>
  <si>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</si>
  <si>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</si>
  <si>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</si>
  <si>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</si>
  <si>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</si>
  <si>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</si>
  <si>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</si>
  <si>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</si>
  <si>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</si>
  <si>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</si>
  <si>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</si>
  <si>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</si>
  <si>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</si>
  <si>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</si>
  <si>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</si>
  <si>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</si>
  <si>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</si>
  <si>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</si>
  <si>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</si>
  <si>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</si>
  <si>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</si>
  <si>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</si>
  <si>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</si>
  <si>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</si>
  <si>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</si>
  <si>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</si>
  <si>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</si>
  <si>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</si>
  <si>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</si>
  <si>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</si>
  <si>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</si>
  <si>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</si>
  <si>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</si>
  <si>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</si>
  <si>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</si>
  <si>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</si>
  <si>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</si>
  <si>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</si>
  <si>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</si>
  <si>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</si>
  <si>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</si>
  <si>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</si>
  <si>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</si>
  <si>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</si>
  <si>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</si>
  <si>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</si>
  <si>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</si>
  <si>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</si>
  <si>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</si>
  <si>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</si>
  <si>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</si>
  <si>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</si>
  <si>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</si>
  <si>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</si>
  <si>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</si>
  <si>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</si>
  <si>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</si>
  <si>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</si>
  <si>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</si>
  <si>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</si>
  <si>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</si>
  <si>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</si>
  <si>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</si>
  <si>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</si>
  <si>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</si>
  <si>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</si>
  <si>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</si>
  <si>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</si>
  <si>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</si>
  <si>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</si>
  <si>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</si>
  <si>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</si>
  <si>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</si>
  <si>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</si>
  <si>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</si>
  <si>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</si>
  <si>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</si>
  <si>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</si>
  <si>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</si>
  <si>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</si>
  <si>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</si>
  <si>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</si>
  <si>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</si>
  <si>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</si>
  <si>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</si>
  <si>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</si>
  <si>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</si>
  <si>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</si>
  <si>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</si>
  <si>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</si>
  <si>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</si>
  <si>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</si>
  <si>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</si>
  <si>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</si>
  <si>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</si>
  <si>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</si>
  <si>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</si>
  <si>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</si>
  <si>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</si>
  <si>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</si>
  <si>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</si>
  <si>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</si>
  <si>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</si>
  <si>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</si>
  <si>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</si>
  <si>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</si>
  <si>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</si>
  <si>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</si>
  <si>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</si>
  <si>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</si>
  <si>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</si>
  <si>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</si>
  <si>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</si>
  <si>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</si>
  <si>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</si>
  <si>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</si>
  <si>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</si>
  <si>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</si>
  <si>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</si>
  <si>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</si>
  <si>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</si>
  <si>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</si>
  <si>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</si>
  <si>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</si>
  <si>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</si>
  <si>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</si>
  <si>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</si>
  <si>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</si>
  <si>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</si>
  <si>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</si>
  <si>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</si>
  <si>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</si>
  <si>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</si>
  <si>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</si>
  <si>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</si>
  <si>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</si>
  <si>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</si>
  <si>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</si>
  <si>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</si>
  <si>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</si>
  <si>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</si>
  <si>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</si>
  <si>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</si>
  <si>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</si>
  <si>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</si>
  <si>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</si>
  <si>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</si>
  <si>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</si>
  <si>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</si>
  <si>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</si>
  <si>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</si>
  <si>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</si>
  <si>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</si>
  <si>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</si>
  <si>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</si>
  <si>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</si>
  <si>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</si>
  <si>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</si>
  <si>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</si>
  <si>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</si>
  <si>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</si>
  <si>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</si>
  <si>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</si>
  <si>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</si>
  <si>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</si>
  <si>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</si>
  <si>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</si>
  <si>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</si>
  <si>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</si>
  <si>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</si>
  <si>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</si>
  <si>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</si>
  <si>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</si>
  <si>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</si>
  <si>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</si>
  <si>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</si>
  <si>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</si>
  <si>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</si>
  <si>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</si>
  <si>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</si>
  <si>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</si>
  <si>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</si>
  <si>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</si>
  <si>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</si>
  <si>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</si>
  <si>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</si>
  <si>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</si>
  <si>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</si>
  <si>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</si>
  <si>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</si>
  <si>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</si>
  <si>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</si>
  <si>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</si>
  <si>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</si>
  <si>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</si>
  <si>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</si>
  <si>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</si>
  <si>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</si>
  <si>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</si>
  <si>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</si>
  <si>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</si>
  <si>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</si>
  <si>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</si>
  <si>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</si>
  <si>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</si>
  <si>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</si>
  <si>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</si>
  <si>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</si>
  <si>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</si>
  <si>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</si>
  <si>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</si>
  <si>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</si>
  <si>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</si>
  <si>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</si>
  <si>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</si>
  <si>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</si>
  <si>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</si>
  <si>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</si>
  <si>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</si>
  <si>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</si>
  <si>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</si>
  <si>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</si>
  <si>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</si>
  <si>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</si>
  <si>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</si>
  <si>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</si>
  <si>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</si>
  <si>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</si>
  <si>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</si>
  <si>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</si>
  <si>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</si>
  <si>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</si>
  <si>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</si>
  <si>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</si>
  <si>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</si>
  <si>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</si>
  <si>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</si>
  <si>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</si>
  <si>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</si>
  <si>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</si>
  <si>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</si>
  <si>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</si>
  <si>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</si>
  <si>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</si>
  <si>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</si>
  <si>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</si>
  <si>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</si>
  <si>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</si>
  <si>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</si>
  <si>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</si>
  <si>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</si>
  <si>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</si>
  <si>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</si>
  <si>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</si>
  <si>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</si>
  <si>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</si>
  <si>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</si>
  <si>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</si>
  <si>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</si>
  <si>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</si>
  <si>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</si>
  <si>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</si>
  <si>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</si>
  <si>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</si>
  <si>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</si>
  <si>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</si>
  <si>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</si>
  <si>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</si>
  <si>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</si>
  <si>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</si>
  <si>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</si>
  <si>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</si>
  <si>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</si>
  <si>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</si>
  <si>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</si>
  <si>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</si>
  <si>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</si>
  <si>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</si>
  <si>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</si>
  <si>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</si>
  <si>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</si>
  <si>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</si>
  <si>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</si>
  <si>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</si>
  <si>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</si>
  <si>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</si>
  <si>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</si>
  <si>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</si>
  <si>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</si>
  <si>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</si>
  <si>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</si>
  <si>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</si>
  <si>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</si>
  <si>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</si>
  <si>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</si>
  <si>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</si>
  <si>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</si>
  <si>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</si>
  <si>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</si>
  <si>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</si>
  <si>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</si>
  <si>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</si>
  <si>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</si>
  <si>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</si>
  <si>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</si>
  <si>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</si>
  <si>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</si>
  <si>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</si>
  <si>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</si>
  <si>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</si>
  <si>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</si>
  <si>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</si>
  <si>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</si>
  <si>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</si>
  <si>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</si>
  <si>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</si>
  <si>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</si>
  <si>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</si>
  <si>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</si>
  <si>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</si>
  <si>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</si>
  <si>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</si>
  <si>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</si>
  <si>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</si>
  <si>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</si>
  <si>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</si>
  <si>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</si>
  <si>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</si>
  <si>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</si>
  <si>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</si>
  <si>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</si>
  <si>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</si>
  <si>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</si>
  <si>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</si>
  <si>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</si>
  <si>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</si>
  <si>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</si>
  <si>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</si>
  <si>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</si>
  <si>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</si>
  <si>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</si>
  <si>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</si>
  <si>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</si>
  <si>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</si>
  <si>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</si>
  <si>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</si>
  <si>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</si>
  <si>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</si>
  <si>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</si>
  <si>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</si>
  <si>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</si>
  <si>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</si>
  <si>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</si>
  <si>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</si>
  <si>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</si>
  <si>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</si>
  <si>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</si>
  <si>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</si>
  <si>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</si>
  <si>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</si>
  <si>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</si>
  <si>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</si>
  <si>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</si>
  <si>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</si>
  <si>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</si>
  <si>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</si>
  <si>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</si>
  <si>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</si>
  <si>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</si>
  <si>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</si>
  <si>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</si>
  <si>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</si>
  <si>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</si>
  <si>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</si>
  <si>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</si>
  <si>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</si>
  <si>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</si>
  <si>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</si>
  <si>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</si>
  <si>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</si>
  <si>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</si>
  <si>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</si>
  <si>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</si>
  <si>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</si>
  <si>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</si>
  <si>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</si>
  <si>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</si>
  <si>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</si>
  <si>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</si>
  <si>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</si>
  <si>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</si>
  <si>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</si>
  <si>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</si>
  <si>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</si>
  <si>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</si>
  <si>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</si>
  <si>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</si>
  <si>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</si>
  <si>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</si>
  <si>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</si>
  <si>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</si>
  <si>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</si>
  <si>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</si>
  <si>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</si>
  <si>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</si>
  <si>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</si>
  <si>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</si>
  <si>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</si>
  <si>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</si>
  <si>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</si>
  <si>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</si>
  <si>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</si>
  <si>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</si>
  <si>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</si>
  <si>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</si>
  <si>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</si>
  <si>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</si>
  <si>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</si>
  <si>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</si>
  <si>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</si>
  <si>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</si>
  <si>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</si>
  <si>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</si>
  <si>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</si>
  <si>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</si>
  <si>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</si>
  <si>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</si>
  <si>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</si>
  <si>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</si>
  <si>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</si>
  <si>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</si>
  <si>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</si>
  <si>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</si>
  <si>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</si>
  <si>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</si>
  <si>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</si>
  <si>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</si>
  <si>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</si>
  <si>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</si>
  <si>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</si>
  <si>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</si>
  <si>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</si>
  <si>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</si>
  <si>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</si>
  <si>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</si>
  <si>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</si>
  <si>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</si>
  <si>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</si>
  <si>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</si>
  <si>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</si>
  <si>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</si>
  <si>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</si>
  <si>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</si>
  <si>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</si>
  <si>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</si>
  <si>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</si>
  <si>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</si>
  <si>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</si>
  <si>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</si>
  <si>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</si>
  <si>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</si>
  <si>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</si>
  <si>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</si>
  <si>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</si>
  <si>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</si>
  <si>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</si>
  <si>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</si>
  <si>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</si>
  <si>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</si>
  <si>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</si>
  <si>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</si>
  <si>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</si>
  <si>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</si>
  <si>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</si>
  <si>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</si>
  <si>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</si>
  <si>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</si>
  <si>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</si>
  <si>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</si>
  <si>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</si>
  <si>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</si>
  <si>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</si>
  <si>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</si>
  <si>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</si>
  <si>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</si>
  <si>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</si>
  <si>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</si>
  <si>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</si>
  <si>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</si>
  <si>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</si>
  <si>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</si>
  <si>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</si>
  <si>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</si>
  <si>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</si>
  <si>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</si>
  <si>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</si>
  <si>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</si>
  <si>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</si>
  <si>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</si>
  <si>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</si>
  <si>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</si>
  <si>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</si>
  <si>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</si>
  <si>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</si>
  <si>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</si>
  <si>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</si>
  <si>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</si>
  <si>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</si>
  <si>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</si>
  <si>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</si>
  <si>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</si>
  <si>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</si>
  <si>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</si>
  <si>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</si>
  <si>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</si>
  <si>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</si>
  <si>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</si>
  <si>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</si>
  <si>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</si>
  <si>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</si>
  <si>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</si>
  <si>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</si>
  <si>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</si>
  <si>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</si>
  <si>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</si>
  <si>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</si>
  <si>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</si>
  <si>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</si>
  <si>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</si>
  <si>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</si>
  <si>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</si>
  <si>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</si>
  <si>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</si>
  <si>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</si>
  <si>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</si>
  <si>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</si>
  <si>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</si>
  <si>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</si>
  <si>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</si>
  <si>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</si>
  <si>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</si>
  <si>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</si>
  <si>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</si>
  <si>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</si>
  <si>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</si>
  <si>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</si>
  <si>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</si>
  <si>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</si>
  <si>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</si>
  <si>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</si>
  <si>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</si>
  <si>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</si>
  <si>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</si>
  <si>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</si>
  <si>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</si>
  <si>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</si>
  <si>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</si>
  <si>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</si>
  <si>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</si>
  <si>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</si>
  <si>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</si>
  <si>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</si>
  <si>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</si>
  <si>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</si>
  <si>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</si>
  <si>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</si>
  <si>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</si>
  <si>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</si>
  <si>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</si>
  <si>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</si>
  <si>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</si>
  <si>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</si>
  <si>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</si>
  <si>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</si>
  <si>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</si>
  <si>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</si>
  <si>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</si>
  <si>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</si>
  <si>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</si>
  <si>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</si>
  <si>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</si>
  <si>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</si>
  <si>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</si>
  <si>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</si>
  <si>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</si>
  <si>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</si>
  <si>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</si>
  <si>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</si>
  <si>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</si>
  <si>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</si>
  <si>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</si>
  <si>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</si>
  <si>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</si>
  <si>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</si>
  <si>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</si>
  <si>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</si>
  <si>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</si>
  <si>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</si>
  <si>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</si>
  <si>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</si>
  <si>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</si>
  <si>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</si>
  <si>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</si>
  <si>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</si>
  <si>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</si>
  <si>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</si>
  <si>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</si>
  <si>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</si>
  <si>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</si>
  <si>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</si>
  <si>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</si>
  <si>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</si>
  <si>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</si>
  <si>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</si>
  <si>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</si>
  <si>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</si>
  <si>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</si>
  <si>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</si>
  <si>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</si>
  <si>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</si>
  <si>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</si>
  <si>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</si>
  <si>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</si>
  <si>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</si>
  <si>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</si>
  <si>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</si>
  <si>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</si>
  <si>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</si>
  <si>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</si>
  <si>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</si>
  <si>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</si>
  <si>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</si>
  <si>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</si>
  <si>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</si>
  <si>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</si>
  <si>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</si>
  <si>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</si>
  <si>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</si>
  <si>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</si>
  <si>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</si>
  <si>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</si>
  <si>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</si>
  <si>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</si>
  <si>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</si>
  <si>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</si>
  <si>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</si>
  <si>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</si>
  <si>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</si>
  <si>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</si>
  <si>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</si>
  <si>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</si>
  <si>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</si>
  <si>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</si>
  <si>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</si>
  <si>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</si>
  <si>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</si>
  <si>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</si>
  <si>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</si>
  <si>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</si>
  <si>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</si>
  <si>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</si>
  <si>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</si>
  <si>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</si>
  <si>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</si>
  <si>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</si>
  <si>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</si>
  <si>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</si>
  <si>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</si>
  <si>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</si>
  <si>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</si>
  <si>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</si>
  <si>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</si>
  <si>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</si>
  <si>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</si>
  <si>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</si>
  <si>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</si>
  <si>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</si>
  <si>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</si>
  <si>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</si>
  <si>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</si>
  <si>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</si>
  <si>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</si>
  <si>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</si>
  <si>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</si>
  <si>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</si>
  <si>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</si>
  <si>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</si>
  <si>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</si>
  <si>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</si>
  <si>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</si>
  <si>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</si>
  <si>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</si>
  <si>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</si>
  <si>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</si>
  <si>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</si>
  <si>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</si>
  <si>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</si>
  <si>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</si>
  <si>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</si>
  <si>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</si>
  <si>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</si>
  <si>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</si>
  <si>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</si>
  <si>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</si>
  <si>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</si>
  <si>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</si>
  <si>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</si>
  <si>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</si>
  <si>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</si>
  <si>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</si>
  <si>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</si>
  <si>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</si>
  <si>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</si>
  <si>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</si>
  <si>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</si>
  <si>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</si>
  <si>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</si>
  <si>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</si>
  <si>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</si>
  <si>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</si>
  <si>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</si>
  <si>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</si>
  <si>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</si>
  <si>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</si>
  <si>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</si>
  <si>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</si>
  <si>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</si>
  <si>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</si>
  <si>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</si>
  <si>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</si>
  <si>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</si>
  <si>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</si>
  <si>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</si>
  <si>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</si>
  <si>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</si>
  <si>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</si>
  <si>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</si>
  <si>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</si>
  <si>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</si>
  <si>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</si>
  <si>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</si>
  <si>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</si>
  <si>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</si>
  <si>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</si>
  <si>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</si>
  <si>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</si>
  <si>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</si>
  <si>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</si>
  <si>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</si>
  <si>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</si>
  <si>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</si>
  <si>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</si>
  <si>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</si>
  <si>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</si>
  <si>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</si>
  <si>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</si>
  <si>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</si>
  <si>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</si>
  <si>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</si>
  <si>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</si>
  <si>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</si>
  <si>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</si>
  <si>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</si>
  <si>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</si>
  <si>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</si>
  <si>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</si>
  <si>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</si>
  <si>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</si>
  <si>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</si>
  <si>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</si>
  <si>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</si>
  <si>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</si>
  <si>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</si>
  <si>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</si>
  <si>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</si>
  <si>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</si>
  <si>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</si>
  <si>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</si>
  <si>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</si>
  <si>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</si>
  <si>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</si>
  <si>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</si>
  <si>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</si>
  <si>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</si>
  <si>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</si>
  <si>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</si>
  <si>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</si>
  <si>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</si>
  <si>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</si>
  <si>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</si>
  <si>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</si>
  <si>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</si>
  <si>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</si>
  <si>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</si>
  <si>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</si>
  <si>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</si>
  <si>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</si>
  <si>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</si>
  <si>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</si>
  <si>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</si>
  <si>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</si>
  <si>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</si>
  <si>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</si>
  <si>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</si>
  <si>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</si>
  <si>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</si>
  <si>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</si>
  <si>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</si>
  <si>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</si>
  <si>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</si>
  <si>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</si>
  <si>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</si>
  <si>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</si>
  <si>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</si>
  <si>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</si>
  <si>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</si>
  <si>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</si>
  <si>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</si>
  <si>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</si>
  <si>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</si>
  <si>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</si>
  <si>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</si>
  <si>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</si>
  <si>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</si>
  <si>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</si>
  <si>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</si>
  <si>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</si>
  <si>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</si>
  <si>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</si>
  <si>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</si>
  <si>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</si>
  <si>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</si>
  <si>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</si>
  <si>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</si>
  <si>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</si>
  <si>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</si>
  <si>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</si>
  <si>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</si>
  <si>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</si>
  <si>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</si>
  <si>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</si>
  <si>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</si>
  <si>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</si>
  <si>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</si>
  <si>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</si>
  <si>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</si>
  <si>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</si>
  <si>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</si>
  <si>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</si>
  <si>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</si>
  <si>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</si>
  <si>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</si>
  <si>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</si>
  <si>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</si>
  <si>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</si>
  <si>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</si>
  <si>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</si>
  <si>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</si>
  <si>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</si>
  <si>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</si>
  <si>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</si>
  <si>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</si>
  <si>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</si>
  <si>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</si>
  <si>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</si>
  <si>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</si>
  <si>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</si>
  <si>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</si>
  <si>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</si>
  <si>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</si>
  <si>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</si>
  <si>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</si>
  <si>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</si>
  <si>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</si>
  <si>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</si>
  <si>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</si>
  <si>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</si>
  <si>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</si>
  <si>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</si>
  <si>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</si>
  <si>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</si>
  <si>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</si>
  <si>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</si>
  <si>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</si>
  <si>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</si>
  <si>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</si>
  <si>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</si>
  <si>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</si>
  <si>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</si>
  <si>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</si>
  <si>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</si>
  <si>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</si>
  <si>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</si>
  <si>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</si>
  <si>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</si>
  <si>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</si>
  <si>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</si>
  <si>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</si>
  <si>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</si>
  <si>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</si>
  <si>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</si>
  <si>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</si>
  <si>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</si>
  <si>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</si>
  <si>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</si>
  <si>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</si>
  <si>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</si>
  <si>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</si>
  <si>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</si>
  <si>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</si>
  <si>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</si>
  <si>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</si>
  <si>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</si>
  <si>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</si>
  <si>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</si>
  <si>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</si>
  <si>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</si>
  <si>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</si>
  <si>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</si>
  <si>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</si>
  <si>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</si>
  <si>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</si>
  <si>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</si>
  <si>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</si>
  <si>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</si>
  <si>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</si>
  <si>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</si>
  <si>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</si>
  <si>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</si>
  <si>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</si>
  <si>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</si>
  <si>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</si>
  <si>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</si>
  <si>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</si>
  <si>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</si>
  <si>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</si>
  <si>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</si>
  <si>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</si>
  <si>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</si>
  <si>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</si>
  <si>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</si>
  <si>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</si>
  <si>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</si>
  <si>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</si>
  <si>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</si>
  <si>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</si>
  <si>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</si>
  <si>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</si>
  <si>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</si>
  <si>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</si>
  <si>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</si>
  <si>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</si>
  <si>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</si>
  <si>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</si>
  <si>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</si>
  <si>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</si>
  <si>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</si>
  <si>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</si>
  <si>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</si>
  <si>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</si>
  <si>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</si>
  <si>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</si>
  <si>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</si>
  <si>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</si>
  <si>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</si>
  <si>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</si>
  <si>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</si>
  <si>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</si>
  <si>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</si>
  <si>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</si>
  <si>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</si>
  <si>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</si>
  <si>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</si>
  <si>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</si>
  <si>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</si>
  <si>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</si>
  <si>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</si>
  <si>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</si>
  <si>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</si>
  <si>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</si>
  <si>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</si>
  <si>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</si>
  <si>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</si>
  <si>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</si>
  <si>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</si>
  <si>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</si>
  <si>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</si>
  <si>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</si>
  <si>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</si>
  <si>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</si>
  <si>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</si>
  <si>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</si>
  <si>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</si>
  <si>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</si>
  <si>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</si>
  <si>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</si>
  <si>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</si>
  <si>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</si>
  <si>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</si>
  <si>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</si>
  <si>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</si>
  <si>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</si>
  <si>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</si>
  <si>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</si>
  <si>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</si>
  <si>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</si>
  <si>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</si>
  <si>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</si>
  <si>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</si>
  <si>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</si>
  <si>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</si>
  <si>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</si>
  <si>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</si>
  <si>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</si>
  <si>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</si>
  <si>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</si>
  <si>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</si>
  <si>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</si>
  <si>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</si>
  <si>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</si>
  <si>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</si>
  <si>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</si>
  <si>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</si>
  <si>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</si>
  <si>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</si>
  <si>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</si>
  <si>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</si>
  <si>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</si>
  <si>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</si>
  <si>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</si>
  <si>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</si>
  <si>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</si>
  <si>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</si>
  <si>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</si>
  <si>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</si>
  <si>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</si>
  <si>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</si>
  <si>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</si>
  <si>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</si>
  <si>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</si>
  <si>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</si>
  <si>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</si>
  <si>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</si>
  <si>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</si>
  <si>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</si>
  <si>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</si>
  <si>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</si>
  <si>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</si>
  <si>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</si>
  <si>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</si>
  <si>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</si>
  <si>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</si>
  <si>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</si>
  <si>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</si>
  <si>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</si>
  <si>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</si>
  <si>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</si>
  <si>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</si>
  <si>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</si>
  <si>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</si>
  <si>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</si>
  <si>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</si>
  <si>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</si>
  <si>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</si>
  <si>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</si>
  <si>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</si>
  <si>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</si>
  <si>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</si>
  <si>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</si>
  <si>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</si>
  <si>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</si>
  <si>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</si>
  <si>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</si>
  <si>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</si>
  <si>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</si>
  <si>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</si>
  <si>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</si>
  <si>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</si>
  <si>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</si>
  <si>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</si>
  <si>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</si>
  <si>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</si>
  <si>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</si>
  <si>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</si>
  <si>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</si>
  <si>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</si>
  <si>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</si>
  <si>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</si>
  <si>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</si>
  <si>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</si>
  <si>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</si>
  <si>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</si>
  <si>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</si>
  <si>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</si>
  <si>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</si>
  <si>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</si>
  <si>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</si>
  <si>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</si>
  <si>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</si>
  <si>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</si>
  <si>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</si>
  <si>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</si>
  <si>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</si>
  <si>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</si>
  <si>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</si>
  <si>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</si>
  <si>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</si>
  <si>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</si>
  <si>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</si>
  <si>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</si>
  <si>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</si>
  <si>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</si>
  <si>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</si>
  <si>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</si>
  <si>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</si>
  <si>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</si>
  <si>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</si>
  <si>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</si>
  <si>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</si>
  <si>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</si>
  <si>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</si>
  <si>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</si>
  <si>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</si>
  <si>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</si>
  <si>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</si>
  <si>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</si>
  <si>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</si>
  <si>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</si>
  <si>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</si>
  <si>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</si>
  <si>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</si>
  <si>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</si>
  <si>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</si>
  <si>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</si>
  <si>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</si>
  <si>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</si>
  <si>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</si>
  <si>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</si>
  <si>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</si>
  <si>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</si>
  <si>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</si>
  <si>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</si>
  <si>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</si>
  <si>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</si>
  <si>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</si>
  <si>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</si>
  <si>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</si>
  <si>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</si>
  <si>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</si>
  <si>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</si>
  <si>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</si>
  <si>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</si>
  <si>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</si>
  <si>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</si>
  <si>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</si>
  <si>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</si>
  <si>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</si>
  <si>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</si>
  <si>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</si>
  <si>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</si>
  <si>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</si>
  <si>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</si>
  <si>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</si>
  <si>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</si>
  <si>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</si>
  <si>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</si>
  <si>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</si>
  <si>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</si>
  <si>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</si>
  <si>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</si>
  <si>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</si>
  <si>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</si>
  <si>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</si>
  <si>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</si>
  <si>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</si>
  <si>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</si>
  <si>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</si>
  <si>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</si>
  <si>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</si>
  <si>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</si>
  <si>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</si>
  <si>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</si>
  <si>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</si>
  <si>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</si>
  <si>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</si>
  <si>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</si>
  <si>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</si>
  <si>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</si>
  <si>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</si>
  <si>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</si>
  <si>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</si>
  <si>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</si>
  <si>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</si>
  <si>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</si>
  <si>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</si>
  <si>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</si>
  <si>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</si>
  <si>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</si>
  <si>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</si>
  <si>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</si>
  <si>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</si>
  <si>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</si>
  <si>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</si>
  <si>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</si>
  <si>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</si>
  <si>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</si>
  <si>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</si>
  <si>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</si>
  <si>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</si>
  <si>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</si>
  <si>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</si>
  <si>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</si>
  <si>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</si>
  <si>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</si>
  <si>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</si>
  <si>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</si>
  <si>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</si>
  <si>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</si>
  <si>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</si>
  <si>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</si>
  <si>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</si>
  <si>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</si>
  <si>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</si>
  <si>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</si>
  <si>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</si>
  <si>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</si>
  <si>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</si>
  <si>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</si>
  <si>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</si>
  <si>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</si>
  <si>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</si>
  <si>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</si>
  <si>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</si>
  <si>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</si>
  <si>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</si>
  <si>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</si>
  <si>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</si>
  <si>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</si>
  <si>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</si>
  <si>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</si>
  <si>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</si>
  <si>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</si>
  <si>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</si>
  <si>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</si>
  <si>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</si>
  <si>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</si>
  <si>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</si>
  <si>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</si>
  <si>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</si>
  <si>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</si>
  <si>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</si>
  <si>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</si>
  <si>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</si>
  <si>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</si>
  <si>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</si>
  <si>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</si>
  <si>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</si>
  <si>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</si>
  <si>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</si>
  <si>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</si>
  <si>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</si>
  <si>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</si>
  <si>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</si>
  <si>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</si>
  <si>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</si>
  <si>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</si>
  <si>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</si>
  <si>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</si>
  <si>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</si>
  <si>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</si>
  <si>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</si>
  <si>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</si>
  <si>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</si>
  <si>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</si>
  <si>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</si>
  <si>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</si>
  <si>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</si>
  <si>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</si>
  <si>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</si>
  <si>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</si>
  <si>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</si>
  <si>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</si>
  <si>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</si>
  <si>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</si>
  <si>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</si>
  <si>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</si>
  <si>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</si>
  <si>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</si>
  <si>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</si>
  <si>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</si>
  <si>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</si>
  <si>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</si>
  <si>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</si>
  <si>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</si>
  <si>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</si>
  <si>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</si>
  <si>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</si>
  <si>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</si>
  <si>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</si>
  <si>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</si>
  <si>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</si>
  <si>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</si>
  <si>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</si>
  <si>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</si>
  <si>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</si>
  <si>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</si>
  <si>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</si>
  <si>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</si>
  <si>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</si>
  <si>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</si>
  <si>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</si>
  <si>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</si>
  <si>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</si>
  <si>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</si>
  <si>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</si>
  <si>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</si>
  <si>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</si>
  <si>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</si>
  <si>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</si>
  <si>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</si>
  <si>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</si>
  <si>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</si>
  <si>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</si>
  <si>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</si>
  <si>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</si>
  <si>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</si>
  <si>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</si>
  <si>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</si>
  <si>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</si>
  <si>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</si>
  <si>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</si>
  <si>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</si>
  <si>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</si>
  <si>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</si>
  <si>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</si>
  <si>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</si>
  <si>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</si>
  <si>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</si>
  <si>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</si>
  <si>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</si>
  <si>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</si>
  <si>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</si>
  <si>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</si>
  <si>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</si>
  <si>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</si>
  <si>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</si>
  <si>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</si>
  <si>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</si>
  <si>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</si>
  <si>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</si>
  <si>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</si>
  <si>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</si>
  <si>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</si>
  <si>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</si>
  <si>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</si>
  <si>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</si>
  <si>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</si>
  <si>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</si>
  <si>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</si>
  <si>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</si>
  <si>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</si>
  <si>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</si>
  <si>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</si>
  <si>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</si>
  <si>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</si>
  <si>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</si>
  <si>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</si>
  <si>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</si>
  <si>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</si>
  <si>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</si>
  <si>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</si>
  <si>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</si>
  <si>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</si>
  <si>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</si>
  <si>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</si>
  <si>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</si>
  <si>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</si>
  <si>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</si>
  <si>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</si>
  <si>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</si>
  <si>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</si>
  <si>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</si>
  <si>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</si>
  <si>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</si>
  <si>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</si>
  <si>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</si>
  <si>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</si>
  <si>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</si>
  <si>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</si>
  <si>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</si>
  <si>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</si>
  <si>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</si>
  <si>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</si>
  <si>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</si>
  <si>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</si>
  <si>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</si>
  <si>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</si>
  <si>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</si>
  <si>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</si>
  <si>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</si>
  <si>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</si>
  <si>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</si>
  <si>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</si>
  <si>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</si>
  <si>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</si>
  <si>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</si>
  <si>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</si>
  <si>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</si>
  <si>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</si>
  <si>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</si>
  <si>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</si>
  <si>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</si>
  <si>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</si>
  <si>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</si>
  <si>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</si>
  <si>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</si>
  <si>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</si>
  <si>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</si>
  <si>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</si>
  <si>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</si>
  <si>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</si>
  <si>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</si>
  <si>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</si>
  <si>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</si>
  <si>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</si>
  <si>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</si>
  <si>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</si>
  <si>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</si>
  <si>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</si>
  <si>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</si>
  <si>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</si>
  <si>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</si>
  <si>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</si>
  <si>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</si>
  <si>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</si>
  <si>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</si>
  <si>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</si>
  <si>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</si>
  <si>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</si>
  <si>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</si>
  <si>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</si>
  <si>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</si>
  <si>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</si>
  <si>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</si>
  <si>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</si>
  <si>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</si>
  <si>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</si>
  <si>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</si>
  <si>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</si>
  <si>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</si>
  <si>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</si>
  <si>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</si>
  <si>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</si>
  <si>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</si>
  <si>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</si>
  <si>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</si>
  <si>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</si>
  <si>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</si>
  <si>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</si>
  <si>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</si>
  <si>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</si>
  <si>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</si>
  <si>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</si>
  <si>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</si>
  <si>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</si>
  <si>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</si>
  <si>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</si>
  <si>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</si>
  <si>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</si>
  <si>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</si>
  <si>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</si>
  <si>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</si>
  <si>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</si>
  <si>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</si>
  <si>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</si>
  <si>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</si>
  <si>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</si>
  <si>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</si>
  <si>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</si>
  <si>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</si>
  <si>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</si>
  <si>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</si>
  <si>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</si>
  <si>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</si>
  <si>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</si>
  <si>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</si>
  <si>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</si>
  <si>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</si>
  <si>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</si>
  <si>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</si>
  <si>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</si>
  <si>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</si>
  <si>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</si>
  <si>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</si>
  <si>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</si>
  <si>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</si>
  <si>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</si>
  <si>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</si>
  <si>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</si>
  <si>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</si>
  <si>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</si>
  <si>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</si>
  <si>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</si>
  <si>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</si>
  <si>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</si>
  <si>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</si>
  <si>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</si>
  <si>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</si>
  <si>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</si>
  <si>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</si>
  <si>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</si>
  <si>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</si>
  <si>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</si>
  <si>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</si>
  <si>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</si>
  <si>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</si>
  <si>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</si>
  <si>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</si>
  <si>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</si>
  <si>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</si>
  <si>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</si>
  <si>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</si>
  <si>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</si>
  <si>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</si>
  <si>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</si>
  <si>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</si>
  <si>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</si>
  <si>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</si>
  <si>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</si>
  <si>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</si>
  <si>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</si>
  <si>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</si>
  <si>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</si>
  <si>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</si>
  <si>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</si>
  <si>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</si>
  <si>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</si>
  <si>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</si>
  <si>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</si>
  <si>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</si>
  <si>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</si>
  <si>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</si>
  <si>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</si>
  <si>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</si>
  <si>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</si>
  <si>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</si>
  <si>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</si>
  <si>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</si>
  <si>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</si>
  <si>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</si>
  <si>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</si>
  <si>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</si>
  <si>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</si>
  <si>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</si>
  <si>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</si>
  <si>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</si>
  <si>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</si>
  <si>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</si>
  <si>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</si>
  <si>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</si>
  <si>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</si>
  <si>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</si>
  <si>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</si>
  <si>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</si>
  <si>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</si>
  <si>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</si>
  <si>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</si>
  <si>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</si>
  <si>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</si>
  <si>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</si>
  <si>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</si>
  <si>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</si>
  <si>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</si>
  <si>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</si>
  <si>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</si>
  <si>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</si>
  <si>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</si>
  <si>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</si>
  <si>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</si>
  <si>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</si>
  <si>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</si>
  <si>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</si>
  <si>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</si>
  <si>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</si>
  <si>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</si>
  <si>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</si>
  <si>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</si>
  <si>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</si>
  <si>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</si>
  <si>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</si>
  <si>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</si>
  <si>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</si>
  <si>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</si>
  <si>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</si>
  <si>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</si>
  <si>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</si>
  <si>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</si>
  <si>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</si>
  <si>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</si>
  <si>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</si>
  <si>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</si>
  <si>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</si>
  <si>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</si>
  <si>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</si>
  <si>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</si>
  <si>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</si>
  <si>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</si>
  <si>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</si>
  <si>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</si>
  <si>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</si>
  <si>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</si>
  <si>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</si>
  <si>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</si>
  <si>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</si>
  <si>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</si>
  <si>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</si>
  <si>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</si>
  <si>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</si>
  <si>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</si>
  <si>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</si>
  <si>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</si>
  <si>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</si>
  <si>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</si>
  <si>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</si>
  <si>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</si>
  <si>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</si>
  <si>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</si>
  <si>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</si>
  <si>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</si>
  <si>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</si>
  <si>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</si>
  <si>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</si>
  <si>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</si>
  <si>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</si>
  <si>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</si>
  <si>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</si>
  <si>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</si>
  <si>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</si>
  <si>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</si>
  <si>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</si>
  <si>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</si>
  <si>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</si>
  <si>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</si>
  <si>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</si>
  <si>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</si>
  <si>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</si>
  <si>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</si>
  <si>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</si>
  <si>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</si>
  <si>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</si>
  <si>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</si>
  <si>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</si>
  <si>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</si>
  <si>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</si>
  <si>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</si>
  <si>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</si>
  <si>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</si>
  <si>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</si>
  <si>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</si>
  <si>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</si>
  <si>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</si>
  <si>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</si>
  <si>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</si>
  <si>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</si>
  <si>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</si>
  <si>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</si>
  <si>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</si>
  <si>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</si>
  <si>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</si>
  <si>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</si>
  <si>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</si>
  <si>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</si>
  <si>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</si>
  <si>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</si>
  <si>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</si>
  <si>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</si>
  <si>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</si>
  <si>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</si>
  <si>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</si>
  <si>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</si>
  <si>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</si>
  <si>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</si>
  <si>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</si>
  <si>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</si>
  <si>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</si>
  <si>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</si>
  <si>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</si>
  <si>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</si>
  <si>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</si>
  <si>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</si>
  <si>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</si>
  <si>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</si>
  <si>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</si>
  <si>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</si>
  <si>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</si>
  <si>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</si>
  <si>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</si>
  <si>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</si>
  <si>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</si>
  <si>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</si>
  <si>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</si>
  <si>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</si>
  <si>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</si>
  <si>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</si>
  <si>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</si>
  <si>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</si>
  <si>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</si>
  <si>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</si>
  <si>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</si>
  <si>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</si>
  <si>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</si>
  <si>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</si>
  <si>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</si>
  <si>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</si>
  <si>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</si>
  <si>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</si>
  <si>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</si>
  <si>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</si>
  <si>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</si>
  <si>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</si>
  <si>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</si>
  <si>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</si>
  <si>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</si>
  <si>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</si>
  <si>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</si>
  <si>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</si>
  <si>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</si>
  <si>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</si>
  <si>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</si>
  <si>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</si>
  <si>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</si>
  <si>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</si>
  <si>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</si>
  <si>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</si>
  <si>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</si>
  <si>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</si>
  <si>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</si>
  <si>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</si>
  <si>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</si>
  <si>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</si>
  <si>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</si>
  <si>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</si>
  <si>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</si>
  <si>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</si>
  <si>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</si>
  <si>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</si>
  <si>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</si>
  <si>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</si>
  <si>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</si>
  <si>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</si>
  <si>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</si>
  <si>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</si>
  <si>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</si>
  <si>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</si>
  <si>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</si>
  <si>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</si>
  <si>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</si>
  <si>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</si>
  <si>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</si>
  <si>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</si>
  <si>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</si>
  <si>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</si>
  <si>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</si>
  <si>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</si>
  <si>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</si>
  <si>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</si>
  <si>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</si>
  <si>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</si>
  <si>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</si>
  <si>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</si>
  <si>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</si>
  <si>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</si>
  <si>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</si>
  <si>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</si>
  <si>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</si>
  <si>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</si>
  <si>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</si>
  <si>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</si>
  <si>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</si>
  <si>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</si>
  <si>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</si>
  <si>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</si>
  <si>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</si>
  <si>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</si>
  <si>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</si>
  <si>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</si>
  <si>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</si>
  <si>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</si>
  <si>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</si>
  <si>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</si>
  <si>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</si>
  <si>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</si>
  <si>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</si>
  <si>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</si>
  <si>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</si>
  <si>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</si>
  <si>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</si>
  <si>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</si>
  <si>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</si>
  <si>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</si>
  <si>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</si>
  <si>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</si>
  <si>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</si>
  <si>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</si>
  <si>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</si>
  <si>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</si>
  <si>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</si>
  <si>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</si>
  <si>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</si>
  <si>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</si>
  <si>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</si>
  <si>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</si>
  <si>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</si>
  <si>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</si>
  <si>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</si>
  <si>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</si>
  <si>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</si>
  <si>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</si>
  <si>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</si>
  <si>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</si>
  <si>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</si>
  <si>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</si>
  <si>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</si>
  <si>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</si>
  <si>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</si>
  <si>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</si>
  <si>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</si>
  <si>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</si>
  <si>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</si>
  <si>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</si>
  <si>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</si>
  <si>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</si>
  <si>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</si>
  <si>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</si>
  <si>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</si>
  <si>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</si>
  <si>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</si>
  <si>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</si>
  <si>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</si>
  <si>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</si>
  <si>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</si>
  <si>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</si>
  <si>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</si>
  <si>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</si>
  <si>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</si>
  <si>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</si>
  <si>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</si>
  <si>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</si>
  <si>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</si>
  <si>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</si>
  <si>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</si>
  <si>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</si>
  <si>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</si>
  <si>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</si>
  <si>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</si>
  <si>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</si>
  <si>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</si>
  <si>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</si>
  <si>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</si>
  <si>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</si>
  <si>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</si>
  <si>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</si>
  <si>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</si>
  <si>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</si>
  <si>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</si>
  <si>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</si>
  <si>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</si>
  <si>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</si>
  <si>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</si>
  <si>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</si>
  <si>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</si>
  <si>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</si>
  <si>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</si>
  <si>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</si>
  <si>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</si>
  <si>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</si>
  <si>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</si>
  <si>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</si>
  <si>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</si>
  <si>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</si>
  <si>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</si>
  <si>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</si>
  <si>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</si>
  <si>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</si>
  <si>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</si>
  <si>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</si>
  <si>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</si>
  <si>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</si>
  <si>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</si>
  <si>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</si>
  <si>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</si>
  <si>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</si>
  <si>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</si>
  <si>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</si>
  <si>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</si>
  <si>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</si>
  <si>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</si>
  <si>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</si>
  <si>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</si>
  <si>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</si>
  <si>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</si>
  <si>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</si>
  <si>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</si>
  <si>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</si>
  <si>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</si>
  <si>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</si>
  <si>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</si>
  <si>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</si>
  <si>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</si>
  <si>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</si>
  <si>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</si>
  <si>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</si>
  <si>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</si>
  <si>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</si>
  <si>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</si>
  <si>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</si>
  <si>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</si>
  <si>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</si>
  <si>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</si>
  <si>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</si>
  <si>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</si>
  <si>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</si>
  <si>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</si>
  <si>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</si>
  <si>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</si>
  <si>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</si>
  <si>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</si>
  <si>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</si>
  <si>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</si>
  <si>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</si>
  <si>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</si>
  <si>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</si>
  <si>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</si>
  <si>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</si>
  <si>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</si>
  <si>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</si>
  <si>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</si>
  <si>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</si>
  <si>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</si>
  <si>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</si>
  <si>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</si>
  <si>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</si>
  <si>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</si>
  <si>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</si>
  <si>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</si>
  <si>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</si>
  <si>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</si>
  <si>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</si>
  <si>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</si>
  <si>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</si>
  <si>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</si>
  <si>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</si>
  <si>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</si>
  <si>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</si>
  <si>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</si>
  <si>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</si>
  <si>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</si>
  <si>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</si>
  <si>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</si>
  <si>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</si>
  <si>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</si>
  <si>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</si>
  <si>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</si>
  <si>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</si>
  <si>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</si>
  <si>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</si>
  <si>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</si>
  <si>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</si>
  <si>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</si>
  <si>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</si>
  <si>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</si>
  <si>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</si>
  <si>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</si>
  <si>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</si>
  <si>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</si>
  <si>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</si>
  <si>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</si>
  <si>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</si>
  <si>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</si>
  <si>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</si>
  <si>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</si>
  <si>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</si>
  <si>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</si>
  <si>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</si>
  <si>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</si>
  <si>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</si>
  <si>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</si>
  <si>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</si>
  <si>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</si>
  <si>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</si>
  <si>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</si>
  <si>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</si>
  <si>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</si>
  <si>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</si>
  <si>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</si>
  <si>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</si>
  <si>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</si>
  <si>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</si>
  <si>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</si>
  <si>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</si>
  <si>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</si>
  <si>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</si>
  <si>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</si>
  <si>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</si>
  <si>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</si>
  <si>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</si>
  <si>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</si>
  <si>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</si>
  <si>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</si>
  <si>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</si>
  <si>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</si>
  <si>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</si>
  <si>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</si>
  <si>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</si>
  <si>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</si>
  <si>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</si>
  <si>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</si>
  <si>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</si>
  <si>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</si>
  <si>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</si>
  <si>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</si>
  <si>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</si>
  <si>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</si>
  <si>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</si>
  <si>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</si>
  <si>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</si>
  <si>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</si>
  <si>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</si>
  <si>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</si>
  <si>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</si>
  <si>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</si>
  <si>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</si>
  <si>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</si>
  <si>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</si>
  <si>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</si>
  <si>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</si>
  <si>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</si>
  <si>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</si>
  <si>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</si>
  <si>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</si>
  <si>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</si>
  <si>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</si>
  <si>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</si>
  <si>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</si>
  <si>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</si>
  <si>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</si>
  <si>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</si>
  <si>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</si>
  <si>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</si>
  <si>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</si>
  <si>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</si>
  <si>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</si>
  <si>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</si>
  <si>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</si>
  <si>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</si>
  <si>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</si>
  <si>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</si>
  <si>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</si>
  <si>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</si>
  <si>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</si>
  <si>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</si>
  <si>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</si>
  <si>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</si>
  <si>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</si>
  <si>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</si>
  <si>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</si>
  <si>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</si>
  <si>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</si>
  <si>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</si>
  <si>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</si>
  <si>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</si>
  <si>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</si>
  <si>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</si>
  <si>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</si>
  <si>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</si>
  <si>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</si>
  <si>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</si>
  <si>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</si>
  <si>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</si>
  <si>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</si>
  <si>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</si>
  <si>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</si>
  <si>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</si>
  <si>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</si>
  <si>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</si>
  <si>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</si>
  <si>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</si>
  <si>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</si>
  <si>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</si>
  <si>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</si>
  <si>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</si>
  <si>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</si>
  <si>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</si>
  <si>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</si>
  <si>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</si>
  <si>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</si>
  <si>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</si>
  <si>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</si>
  <si>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</si>
  <si>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</si>
  <si>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</si>
  <si>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</si>
  <si>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</si>
  <si>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</si>
  <si>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</si>
  <si>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</si>
  <si>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</si>
  <si>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</si>
  <si>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</si>
  <si>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</si>
  <si>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</si>
  <si>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</si>
  <si>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</si>
  <si>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</si>
  <si>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</si>
  <si>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</si>
  <si>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</si>
  <si>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</si>
  <si>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</si>
  <si>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</si>
  <si>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</si>
  <si>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</si>
  <si>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</si>
  <si>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</si>
  <si>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</si>
  <si>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</si>
  <si>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</si>
  <si>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</si>
  <si>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</si>
  <si>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</si>
  <si>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</si>
  <si>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</si>
  <si>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</si>
  <si>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</si>
  <si>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</si>
  <si>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</si>
  <si>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</si>
  <si>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</si>
  <si>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</si>
  <si>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</si>
  <si>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</si>
  <si>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</si>
  <si>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</si>
  <si>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</si>
  <si>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</si>
  <si>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</si>
  <si>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</si>
  <si>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</si>
  <si>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</si>
  <si>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</si>
  <si>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</si>
  <si>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</si>
  <si>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</si>
  <si>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</si>
  <si>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</si>
  <si>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</si>
  <si>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</si>
  <si>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</si>
  <si>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</si>
  <si>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</si>
  <si>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</si>
  <si>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</si>
  <si>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</si>
  <si>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</si>
  <si>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</si>
  <si>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</si>
  <si>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</si>
  <si>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</si>
  <si>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</si>
  <si>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</si>
  <si>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</si>
  <si>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</si>
  <si>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</si>
  <si>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</si>
  <si>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</si>
  <si>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</si>
  <si>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</si>
  <si>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</si>
  <si>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</si>
  <si>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</si>
  <si>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</si>
  <si>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</si>
  <si>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</si>
  <si>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</si>
  <si>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</si>
  <si>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</si>
  <si>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</si>
  <si>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</si>
  <si>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</si>
  <si>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</si>
  <si>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</si>
  <si>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</si>
  <si>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</si>
  <si>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</si>
  <si>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</si>
  <si>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</si>
  <si>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</si>
  <si>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</si>
  <si>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</si>
  <si>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</si>
  <si>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</si>
  <si>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</si>
  <si>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</si>
  <si>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</si>
  <si>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</si>
  <si>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</si>
  <si>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</si>
  <si>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</si>
  <si>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</si>
  <si>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</si>
  <si>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</si>
  <si>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</si>
  <si>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</si>
  <si>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</si>
  <si>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</si>
  <si>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</si>
  <si>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</si>
  <si>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</si>
  <si>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</si>
  <si>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</si>
  <si>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</si>
  <si>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</si>
  <si>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</si>
  <si>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</si>
  <si>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</si>
  <si>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</si>
  <si>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</si>
  <si>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</si>
  <si>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</si>
  <si>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</si>
  <si>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</si>
  <si>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</si>
  <si>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</si>
  <si>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</si>
  <si>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</si>
  <si>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</si>
  <si>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</si>
  <si>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</si>
  <si>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</si>
  <si>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</si>
  <si>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</si>
  <si>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</si>
  <si>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</si>
  <si>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</si>
  <si>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</si>
  <si>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</si>
  <si>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</si>
  <si>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</si>
  <si>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</si>
  <si>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</si>
  <si>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</si>
  <si>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</si>
  <si>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</si>
  <si>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</si>
  <si>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</si>
  <si>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</si>
  <si>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</si>
  <si>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</si>
  <si>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</si>
  <si>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</si>
  <si>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</si>
  <si>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</si>
  <si>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</si>
  <si>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</si>
  <si>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</si>
  <si>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</si>
  <si>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</si>
  <si>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</si>
  <si>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</si>
  <si>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</si>
  <si>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</si>
  <si>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</si>
  <si>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</si>
  <si>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</si>
  <si>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</si>
  <si>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</si>
  <si>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</si>
  <si>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</si>
  <si>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</si>
  <si>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</si>
  <si>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</si>
  <si>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</si>
  <si>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</si>
  <si>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</si>
  <si>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</si>
  <si>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</si>
  <si>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</si>
  <si>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</si>
  <si>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</si>
  <si>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</si>
  <si>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</si>
  <si>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</si>
  <si>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</si>
  <si>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</si>
  <si>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</si>
  <si>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</si>
  <si>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</si>
  <si>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</si>
  <si>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</si>
  <si>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</si>
  <si>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</si>
  <si>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</si>
  <si>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</si>
  <si>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</si>
  <si>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</si>
  <si>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</si>
  <si>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</si>
  <si>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</si>
  <si>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</si>
  <si>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</si>
  <si>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</si>
  <si>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</si>
  <si>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</si>
  <si>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</si>
  <si>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</si>
  <si>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</si>
  <si>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</si>
  <si>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</si>
  <si>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</si>
  <si>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</si>
  <si>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</si>
  <si>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</si>
  <si>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</si>
  <si>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</si>
  <si>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</si>
  <si>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</si>
  <si>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</si>
  <si>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</si>
  <si>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</si>
  <si>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</si>
  <si>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</si>
  <si>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</si>
  <si>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</si>
  <si>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</si>
  <si>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</si>
  <si>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</si>
  <si>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</si>
  <si>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</si>
  <si>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</si>
  <si>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</si>
  <si>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</si>
  <si>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</si>
  <si>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</si>
  <si>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</si>
  <si>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</si>
  <si>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</si>
  <si>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</si>
  <si>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</si>
  <si>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</si>
  <si>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</si>
  <si>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</si>
  <si>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</si>
  <si>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</si>
  <si>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</si>
  <si>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</si>
  <si>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</si>
  <si>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</si>
  <si>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</si>
  <si>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</si>
  <si>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</si>
  <si>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</si>
  <si>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</si>
  <si>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</si>
  <si>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</si>
  <si>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</si>
  <si>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</si>
  <si>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</si>
  <si>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</si>
  <si>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</si>
  <si>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</si>
  <si>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</si>
  <si>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</si>
  <si>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</si>
  <si>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</si>
  <si>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</si>
  <si>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</si>
  <si>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</si>
  <si>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</si>
  <si>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</si>
  <si>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</si>
  <si>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</si>
  <si>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</si>
  <si>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</si>
  <si>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</si>
  <si>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</si>
  <si>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</si>
  <si>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</si>
  <si>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</si>
  <si>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</si>
  <si>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</si>
  <si>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</si>
  <si>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</si>
  <si>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</si>
  <si>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</si>
  <si>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</si>
  <si>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</si>
  <si>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</si>
  <si>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</si>
  <si>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</si>
  <si>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</si>
  <si>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</si>
  <si>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</si>
  <si>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</si>
  <si>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</si>
  <si>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</si>
  <si>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</si>
  <si>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</si>
  <si>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</si>
  <si>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</si>
  <si>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</si>
  <si>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</si>
  <si>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</si>
  <si>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</si>
  <si>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</si>
  <si>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</si>
  <si>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</si>
  <si>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</si>
  <si>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</si>
  <si>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</si>
  <si>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</si>
  <si>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</si>
  <si>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</si>
  <si>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</si>
  <si>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</si>
  <si>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</si>
  <si>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</si>
  <si>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</si>
  <si>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</si>
  <si>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</si>
  <si>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</si>
  <si>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</si>
  <si>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</si>
  <si>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</si>
  <si>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</si>
  <si>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</si>
  <si>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</si>
  <si>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</si>
  <si>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</si>
  <si>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</si>
  <si>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</si>
  <si>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</si>
  <si>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</si>
  <si>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</si>
  <si>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</si>
  <si>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</si>
  <si>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</si>
  <si>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</si>
  <si>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</si>
  <si>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</si>
  <si>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</si>
  <si>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</si>
  <si>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</si>
  <si>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</si>
  <si>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</si>
  <si>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</si>
  <si>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</si>
  <si>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</si>
  <si>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</si>
  <si>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</si>
  <si>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</si>
  <si>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</si>
  <si>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</si>
  <si>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</si>
  <si>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</si>
  <si>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</si>
  <si>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</si>
  <si>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</si>
  <si>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</si>
  <si>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</si>
  <si>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</si>
  <si>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</si>
  <si>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</si>
  <si>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</si>
  <si>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</si>
  <si>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</si>
  <si>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</si>
  <si>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</si>
  <si>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</si>
  <si>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</si>
  <si>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</si>
  <si>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</si>
  <si>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</si>
  <si>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</si>
  <si>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</si>
  <si>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</si>
  <si>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</si>
  <si>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</si>
  <si>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</si>
  <si>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</si>
  <si>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</si>
  <si>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</si>
  <si>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</si>
  <si>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</si>
  <si>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</si>
  <si>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</si>
  <si>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</si>
  <si>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</si>
  <si>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</si>
  <si>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</si>
  <si>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</si>
  <si>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</si>
  <si>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</si>
  <si>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</si>
  <si>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</si>
  <si>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</si>
  <si>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</si>
  <si>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</si>
  <si>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</si>
  <si>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</si>
  <si>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</si>
  <si>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</si>
  <si>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</si>
  <si>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</si>
  <si>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</si>
  <si>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</si>
  <si>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</si>
  <si>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</si>
  <si>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</si>
  <si>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</si>
  <si>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</si>
  <si>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</si>
  <si>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</si>
  <si>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</si>
  <si>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</si>
  <si>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</si>
  <si>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</si>
  <si>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</si>
  <si>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</si>
  <si>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</si>
  <si>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</si>
  <si>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</si>
  <si>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</si>
  <si>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</si>
  <si>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</si>
  <si>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</si>
  <si>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</si>
  <si>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</si>
  <si>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</si>
  <si>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</si>
  <si>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</si>
  <si>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</si>
  <si>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</si>
  <si>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</si>
  <si>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</si>
  <si>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</si>
  <si>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</si>
  <si>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</si>
  <si>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</si>
  <si>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</si>
  <si>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</si>
  <si>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</si>
  <si>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</si>
  <si>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</si>
  <si>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</si>
  <si>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</si>
  <si>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</si>
  <si>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</si>
  <si>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</si>
  <si>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</si>
  <si>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</si>
  <si>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</si>
  <si>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</si>
  <si>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</si>
  <si>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</si>
  <si>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</si>
  <si>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</si>
  <si>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</si>
  <si>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</si>
  <si>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</si>
  <si>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</si>
  <si>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</si>
  <si>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</si>
  <si>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</si>
  <si>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</si>
  <si>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</si>
  <si>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</si>
  <si>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</si>
  <si>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</si>
  <si>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</si>
  <si>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</si>
  <si>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</si>
  <si>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</si>
  <si>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</si>
  <si>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</si>
  <si>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</si>
  <si>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</si>
  <si>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</si>
  <si>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</si>
  <si>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</si>
  <si>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</si>
  <si>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</si>
  <si>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</si>
  <si>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</si>
  <si>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</si>
  <si>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</si>
  <si>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</si>
  <si>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</si>
  <si>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</si>
  <si>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</si>
  <si>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</si>
  <si>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</si>
  <si>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</si>
  <si>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</si>
  <si>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</si>
  <si>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</si>
  <si>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</si>
  <si>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</si>
  <si>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</si>
  <si>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</si>
  <si>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</si>
  <si>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</si>
  <si>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</si>
  <si>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</si>
  <si>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</si>
  <si>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</si>
  <si>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</si>
  <si>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</si>
  <si>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</si>
  <si>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</si>
  <si>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</si>
  <si>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</si>
  <si>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</si>
  <si>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</si>
  <si>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</si>
  <si>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</si>
  <si>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</si>
  <si>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</si>
  <si>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</si>
  <si>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</si>
  <si>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</si>
  <si>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</si>
  <si>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</si>
  <si>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</si>
  <si>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</si>
  <si>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</si>
  <si>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</si>
  <si>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</si>
  <si>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</si>
  <si>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</si>
  <si>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</si>
  <si>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</si>
  <si>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</si>
  <si>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</si>
  <si>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</si>
  <si>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</si>
  <si>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</si>
  <si>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</si>
  <si>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</si>
  <si>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</si>
  <si>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</si>
  <si>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</si>
  <si>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</si>
  <si>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</si>
  <si>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</si>
  <si>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</si>
  <si>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</si>
  <si>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</si>
  <si>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</si>
  <si>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</si>
  <si>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</si>
  <si>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</si>
  <si>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</si>
  <si>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</si>
  <si>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</si>
  <si>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</si>
  <si>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</si>
  <si>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</si>
  <si>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</si>
  <si>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</si>
  <si>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</si>
  <si>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</si>
  <si>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</si>
  <si>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</si>
  <si>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</si>
  <si>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</si>
  <si>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</si>
  <si>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</si>
  <si>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</si>
  <si>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</si>
  <si>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</si>
  <si>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</si>
  <si>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</si>
  <si>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</si>
  <si>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</si>
  <si>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</si>
  <si>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</si>
  <si>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</si>
  <si>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</si>
  <si>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</si>
  <si>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</si>
  <si>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</si>
  <si>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</si>
  <si>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</si>
  <si>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</si>
  <si>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</si>
  <si>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</si>
  <si>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</si>
  <si>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</si>
  <si>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</si>
  <si>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</si>
  <si>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</si>
  <si>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</si>
  <si>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</si>
  <si>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</si>
  <si>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</si>
  <si>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</si>
  <si>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</si>
  <si>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</si>
  <si>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</si>
  <si>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</si>
  <si>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</si>
  <si>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</si>
  <si>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</si>
  <si>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</si>
  <si>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</si>
  <si>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</si>
  <si>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</si>
  <si>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</si>
  <si>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</si>
  <si>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</si>
  <si>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</si>
  <si>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</si>
  <si>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</si>
  <si>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</si>
  <si>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</si>
  <si>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</si>
  <si>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</si>
  <si>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</si>
  <si>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</si>
  <si>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</si>
  <si>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</si>
  <si>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</si>
  <si>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</si>
  <si>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</si>
  <si>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</si>
  <si>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</si>
  <si>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</si>
  <si>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</si>
  <si>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</si>
  <si>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</si>
  <si>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</si>
  <si>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</si>
  <si>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</si>
  <si>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</si>
  <si>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</si>
  <si>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</si>
  <si>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</si>
  <si>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</si>
  <si>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</si>
  <si>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</si>
  <si>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</si>
  <si>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</si>
  <si>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</si>
  <si>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</si>
  <si>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</si>
  <si>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</si>
  <si>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</si>
  <si>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</si>
  <si>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</si>
  <si>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</si>
  <si>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</si>
  <si>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</si>
  <si>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</si>
  <si>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</si>
  <si>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</si>
  <si>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</si>
  <si>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</si>
  <si>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</si>
  <si>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</si>
  <si>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</si>
  <si>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</si>
  <si>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</si>
  <si>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</si>
  <si>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</si>
  <si>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</si>
  <si>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</si>
  <si>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</si>
  <si>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</si>
  <si>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</si>
  <si>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</si>
  <si>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</si>
  <si>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</si>
  <si>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</si>
  <si>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</si>
  <si>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</si>
  <si>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</si>
  <si>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</si>
  <si>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</si>
  <si>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</si>
  <si>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</si>
  <si>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</si>
  <si>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</si>
  <si>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</si>
  <si>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</si>
  <si>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</si>
  <si>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</si>
  <si>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</si>
  <si>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</si>
  <si>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</si>
  <si>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</si>
  <si>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</si>
  <si>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</si>
  <si>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</si>
  <si>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</si>
  <si>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</si>
  <si>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</si>
  <si>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</si>
  <si>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</si>
  <si>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</si>
  <si>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</si>
  <si>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</si>
  <si>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</si>
  <si>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</si>
  <si>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</si>
  <si>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</si>
  <si>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</si>
  <si>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</si>
  <si>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</si>
  <si>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</si>
  <si>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</si>
  <si>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</si>
  <si>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</si>
  <si>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</si>
  <si>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</si>
  <si>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</si>
  <si>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</si>
  <si>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</si>
  <si>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</si>
  <si>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</si>
  <si>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</si>
  <si>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</si>
  <si>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</si>
  <si>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</si>
  <si>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</si>
  <si>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</si>
  <si>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</si>
  <si>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</si>
  <si>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</si>
  <si>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</si>
  <si>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</si>
  <si>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</si>
  <si>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</si>
  <si>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</si>
  <si>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</si>
  <si>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</si>
  <si>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</si>
  <si>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</si>
  <si>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</si>
  <si>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</si>
  <si>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</si>
  <si>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</si>
  <si>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</si>
  <si>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</si>
  <si>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</si>
  <si>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</si>
  <si>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</si>
  <si>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</si>
  <si>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</si>
  <si>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</si>
  <si>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</si>
  <si>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</si>
  <si>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</si>
  <si>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</si>
  <si>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</si>
  <si>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</si>
  <si>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</si>
  <si>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</si>
  <si>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</si>
  <si>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</si>
  <si>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</si>
  <si>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</si>
  <si>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</si>
  <si>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</si>
  <si>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</si>
  <si>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</si>
  <si>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</si>
  <si>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</si>
  <si>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</si>
  <si>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</si>
  <si>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</si>
  <si>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</si>
  <si>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</si>
  <si>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</si>
  <si>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</si>
  <si>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</si>
  <si>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</si>
  <si>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</si>
  <si>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</si>
  <si>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</si>
  <si>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</si>
  <si>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</si>
  <si>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</si>
  <si>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</si>
  <si>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</si>
  <si>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</si>
  <si>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</si>
  <si>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</si>
  <si>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</si>
  <si>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</si>
  <si>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</si>
  <si>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</si>
  <si>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</si>
  <si>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</si>
  <si>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</si>
  <si>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</si>
  <si>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</si>
  <si>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</si>
  <si>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</si>
  <si>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</si>
  <si>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</si>
  <si>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</si>
  <si>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</si>
  <si>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</si>
  <si>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</si>
  <si>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</si>
  <si>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</si>
  <si>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</si>
  <si>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</si>
  <si>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</si>
  <si>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</si>
  <si>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</si>
  <si>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</si>
  <si>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</si>
  <si>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</si>
  <si>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</si>
  <si>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</si>
  <si>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</si>
  <si>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</si>
  <si>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</si>
  <si>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</si>
  <si>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</si>
  <si>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</si>
  <si>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</si>
  <si>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</si>
  <si>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</si>
  <si>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</si>
  <si>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</si>
  <si>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</si>
  <si>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</si>
  <si>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</si>
  <si>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</si>
  <si>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</si>
  <si>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</si>
  <si>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</si>
  <si>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</si>
  <si>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</si>
  <si>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</si>
  <si>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</si>
  <si>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</si>
  <si>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</si>
  <si>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</si>
  <si>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</si>
  <si>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</si>
  <si>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</si>
  <si>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</si>
  <si>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</si>
  <si>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</si>
  <si>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</si>
  <si>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</si>
  <si>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</si>
  <si>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</si>
  <si>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</si>
  <si>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</si>
  <si>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</si>
  <si>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</si>
  <si>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</si>
  <si>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</si>
  <si>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</si>
  <si>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</si>
  <si>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</si>
  <si>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</si>
  <si>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</si>
  <si>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</si>
  <si>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</si>
  <si>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</si>
  <si>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</si>
  <si>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</si>
  <si>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</si>
  <si>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</si>
  <si>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</si>
  <si>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</si>
  <si>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</si>
  <si>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</si>
  <si>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</si>
  <si>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</si>
  <si>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</si>
  <si>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</si>
  <si>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</si>
  <si>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</si>
  <si>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</si>
  <si>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</si>
  <si>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</si>
  <si>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</si>
  <si>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</si>
  <si>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</si>
  <si>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</si>
  <si>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</si>
  <si>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</si>
  <si>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</si>
  <si>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</si>
  <si>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</si>
  <si>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</si>
  <si>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</si>
  <si>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</si>
  <si>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</si>
  <si>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</si>
  <si>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</si>
  <si>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</si>
  <si>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</si>
  <si>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</si>
  <si>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</si>
  <si>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</si>
  <si>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</si>
  <si>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</si>
  <si>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</si>
  <si>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</si>
  <si>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</si>
  <si>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</si>
  <si>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</si>
  <si>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</si>
  <si>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</si>
  <si>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</si>
  <si>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</si>
  <si>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</si>
  <si>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</si>
  <si>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</si>
  <si>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</si>
  <si>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</si>
  <si>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</si>
  <si>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</si>
  <si>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</si>
  <si>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</si>
  <si>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</si>
  <si>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</si>
  <si>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</si>
  <si>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</si>
  <si>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</si>
  <si>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</si>
  <si>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</si>
  <si>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</si>
  <si>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</si>
  <si>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</si>
  <si>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</si>
  <si>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</si>
  <si>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</si>
  <si>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</si>
  <si>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</si>
  <si>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</si>
  <si>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</si>
  <si>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</si>
  <si>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</si>
  <si>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</si>
  <si>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</si>
  <si>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</si>
  <si>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</si>
  <si>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</si>
  <si>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</si>
  <si>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</si>
  <si>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</si>
  <si>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</si>
  <si>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</si>
  <si>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</si>
  <si>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</si>
  <si>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</si>
  <si>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</si>
  <si>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</si>
  <si>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</si>
  <si>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</si>
  <si>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</si>
  <si>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</si>
  <si>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</si>
  <si>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</si>
  <si>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</si>
  <si>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</si>
  <si>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</si>
  <si>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</si>
  <si>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</si>
  <si>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</si>
  <si>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</si>
  <si>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</si>
  <si>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</si>
  <si>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</si>
  <si>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</si>
  <si>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</si>
  <si>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</si>
  <si>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</si>
  <si>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</si>
  <si>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</si>
  <si>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</si>
  <si>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</si>
  <si>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</si>
  <si>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</si>
  <si>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</si>
  <si>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</si>
  <si>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</si>
  <si>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</si>
  <si>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</si>
  <si>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</si>
  <si>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</si>
  <si>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</si>
  <si>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</si>
  <si>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</si>
  <si>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</si>
  <si>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</si>
  <si>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</si>
  <si>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</si>
  <si>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</si>
  <si>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</si>
  <si>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</si>
  <si>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</si>
  <si>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</si>
  <si>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</si>
  <si>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</si>
  <si>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</si>
  <si>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</si>
  <si>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</si>
  <si>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</si>
  <si>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</si>
  <si>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</si>
  <si>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</si>
  <si>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</si>
  <si>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</si>
  <si>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</si>
  <si>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</si>
  <si>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</si>
  <si>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</si>
  <si>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</si>
  <si>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</si>
  <si>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</si>
  <si>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</si>
  <si>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</si>
  <si>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</si>
  <si>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</si>
  <si>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</si>
  <si>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</si>
  <si>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</si>
  <si>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</si>
  <si>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</si>
  <si>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</si>
  <si>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</si>
  <si>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</si>
  <si>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</si>
  <si>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</si>
  <si>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</si>
  <si>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</si>
  <si>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</si>
  <si>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</si>
  <si>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</si>
  <si>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</si>
  <si>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</si>
  <si>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</si>
  <si>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</si>
  <si>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</si>
  <si>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</si>
  <si>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</si>
  <si>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</si>
  <si>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</si>
  <si>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</si>
  <si>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</si>
  <si>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</si>
  <si>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</si>
  <si>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</si>
  <si>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</si>
  <si>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</si>
  <si>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</si>
  <si>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</si>
  <si>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</si>
  <si>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</si>
  <si>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</si>
  <si>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</si>
  <si>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</si>
  <si>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</si>
  <si>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</si>
  <si>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</si>
  <si>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</si>
  <si>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</si>
  <si>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</si>
  <si>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</si>
  <si>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</si>
  <si>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</si>
  <si>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</si>
  <si>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</si>
  <si>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</si>
  <si>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</si>
  <si>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</si>
  <si>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</si>
  <si>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</si>
  <si>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</si>
  <si>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</si>
  <si>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</si>
  <si>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</si>
  <si>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</si>
  <si>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</si>
  <si>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</si>
  <si>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</si>
  <si>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</si>
  <si>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</si>
  <si>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</si>
  <si>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</si>
  <si>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</si>
  <si>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</si>
  <si>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</si>
  <si>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</si>
  <si>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</si>
  <si>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</si>
  <si>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</si>
  <si>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</si>
  <si>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</si>
  <si>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</si>
  <si>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</si>
  <si>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</si>
  <si>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</si>
  <si>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</si>
  <si>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</si>
  <si>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</si>
  <si>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</si>
  <si>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</si>
  <si>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</si>
  <si>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</si>
  <si>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</si>
  <si>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</si>
  <si>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</si>
  <si>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</si>
  <si>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</si>
  <si>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</si>
  <si>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</si>
  <si>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</si>
  <si>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</si>
  <si>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</si>
  <si>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</si>
  <si>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</si>
  <si>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</si>
  <si>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</si>
  <si>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</si>
  <si>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</si>
  <si>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</si>
  <si>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</si>
  <si>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</si>
  <si>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</si>
  <si>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</si>
  <si>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</si>
  <si>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</si>
  <si>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</si>
  <si>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</si>
  <si>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</si>
  <si>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</si>
  <si>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</si>
  <si>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</si>
  <si>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</si>
  <si>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</si>
  <si>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</si>
  <si>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</si>
  <si>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</si>
  <si>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</si>
  <si>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</si>
  <si>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</si>
  <si>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</si>
  <si>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</si>
  <si>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</si>
  <si>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</si>
  <si>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</si>
  <si>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</si>
  <si>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</si>
  <si>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</si>
  <si>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</si>
  <si>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</si>
  <si>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</si>
  <si>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</si>
  <si>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</si>
  <si>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</si>
  <si>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</si>
  <si>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</si>
  <si>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</si>
  <si>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</si>
  <si>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</si>
  <si>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</si>
  <si>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</si>
  <si>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</si>
  <si>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</si>
  <si>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</si>
  <si>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</si>
  <si>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</si>
  <si>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</si>
  <si>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</si>
  <si>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</si>
  <si>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</si>
  <si>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</si>
  <si>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</si>
  <si>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</si>
  <si>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</si>
  <si>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</si>
  <si>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</si>
  <si>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</si>
  <si>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</si>
  <si>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</si>
  <si>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</si>
  <si>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</si>
  <si>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</si>
  <si>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</si>
  <si>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</si>
  <si>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</si>
  <si>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</si>
  <si>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</si>
  <si>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</si>
  <si>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</si>
  <si>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</si>
  <si>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</si>
  <si>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</si>
  <si>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</si>
  <si>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</si>
  <si>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</si>
  <si>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</si>
  <si>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</si>
  <si>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</si>
  <si>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</si>
  <si>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</si>
  <si>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</si>
  <si>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</si>
  <si>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</si>
  <si>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</si>
  <si>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</si>
  <si>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</si>
  <si>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</si>
  <si>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</si>
  <si>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</si>
  <si>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</si>
  <si>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</si>
  <si>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</si>
  <si>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</si>
  <si>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</si>
  <si>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</si>
  <si>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</si>
  <si>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</si>
  <si>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</si>
  <si>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</si>
  <si>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</si>
  <si>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</si>
  <si>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</si>
  <si>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</si>
  <si>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</si>
  <si>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</si>
  <si>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</si>
  <si>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</si>
  <si>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</si>
  <si>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</si>
  <si>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</si>
  <si>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</si>
  <si>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</si>
  <si>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</si>
  <si>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</si>
  <si>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</si>
  <si>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</si>
  <si>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</si>
  <si>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</si>
  <si>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</si>
  <si>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</si>
  <si>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</si>
  <si>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</si>
  <si>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</si>
  <si>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</si>
  <si>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</si>
  <si>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</si>
  <si>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</si>
  <si>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</si>
  <si>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</si>
  <si>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</si>
  <si>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</si>
  <si>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</si>
  <si>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</si>
  <si>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</si>
  <si>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</si>
  <si>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</si>
  <si>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</si>
  <si>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</si>
  <si>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</si>
  <si>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</si>
  <si>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</si>
  <si>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</si>
  <si>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</si>
  <si>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</si>
  <si>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</si>
  <si>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</si>
  <si>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</si>
  <si>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</si>
  <si>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</si>
  <si>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</si>
  <si>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</si>
  <si>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</si>
  <si>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</si>
  <si>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</si>
  <si>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</si>
  <si>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</si>
  <si>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</si>
  <si>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</si>
  <si>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</si>
  <si>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</si>
  <si>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</si>
  <si>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</si>
  <si>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</si>
  <si>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</si>
  <si>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</si>
  <si>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</si>
  <si>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</si>
  <si>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</si>
  <si>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</si>
  <si>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</si>
  <si>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</si>
  <si>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</si>
  <si>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</si>
  <si>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</si>
  <si>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</si>
  <si>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</si>
  <si>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</si>
  <si>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</si>
  <si>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</si>
  <si>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</si>
  <si>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</si>
  <si>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</si>
  <si>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</si>
  <si>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</si>
  <si>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</si>
  <si>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</si>
  <si>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</si>
  <si>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</si>
  <si>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</si>
  <si>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</si>
  <si>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</si>
  <si>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</si>
  <si>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</si>
  <si>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</si>
  <si>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</si>
  <si>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</si>
  <si>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</si>
  <si>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</si>
  <si>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</si>
  <si>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</si>
  <si>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</si>
  <si>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</si>
  <si>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</si>
  <si>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</si>
  <si>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</si>
  <si>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</si>
  <si>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</si>
  <si>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</si>
  <si>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</si>
  <si>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</si>
  <si>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</si>
  <si>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</si>
  <si>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</si>
  <si>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</si>
  <si>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</si>
  <si>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</si>
  <si>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</si>
  <si>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</si>
  <si>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</si>
  <si>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</si>
  <si>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</si>
  <si>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</si>
  <si>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</si>
  <si>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</si>
  <si>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</si>
  <si>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</si>
  <si>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</si>
  <si>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</si>
  <si>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</si>
  <si>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</si>
  <si>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</si>
  <si>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</si>
  <si>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</si>
  <si>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</si>
  <si>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</si>
  <si>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</si>
  <si>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</si>
  <si>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</si>
  <si>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</si>
  <si>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</si>
  <si>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</si>
  <si>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</si>
  <si>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</si>
  <si>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</si>
  <si>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</si>
  <si>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</si>
  <si>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</si>
  <si>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</si>
  <si>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</si>
  <si>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</si>
  <si>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</si>
  <si>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</si>
  <si>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</si>
  <si>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</si>
  <si>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</si>
  <si>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</si>
  <si>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</si>
  <si>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</si>
  <si>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</si>
  <si>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</si>
  <si>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</si>
  <si>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</si>
  <si>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</si>
  <si>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</si>
  <si>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</si>
  <si>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</si>
  <si>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</si>
  <si>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</si>
  <si>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</si>
  <si>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</si>
  <si>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</si>
  <si>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</si>
  <si>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</si>
  <si>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</si>
  <si>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</si>
  <si>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</si>
  <si>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</si>
  <si>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</si>
  <si>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</si>
  <si>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</si>
  <si>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</si>
  <si>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</si>
  <si>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</si>
  <si>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</si>
  <si>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</si>
  <si>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</si>
  <si>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</si>
  <si>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</si>
  <si>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</si>
  <si>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</si>
  <si>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</si>
  <si>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</si>
  <si>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</si>
  <si>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</si>
  <si>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</si>
  <si>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</si>
  <si>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</si>
  <si>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</si>
  <si>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</si>
  <si>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</si>
  <si>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</si>
  <si>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</si>
  <si>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</si>
  <si>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</si>
  <si>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</si>
  <si>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</si>
  <si>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</si>
  <si>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</si>
  <si>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</si>
  <si>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</si>
  <si>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</si>
  <si>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</si>
  <si>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</si>
  <si>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</si>
  <si>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</si>
  <si>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</si>
  <si>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</si>
  <si>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</si>
  <si>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</si>
  <si>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</si>
  <si>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</si>
  <si>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</si>
  <si>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</si>
  <si>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</si>
  <si>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</si>
  <si>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</si>
  <si>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</si>
  <si>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</si>
  <si>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</si>
  <si>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</si>
  <si>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</si>
  <si>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</si>
  <si>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</si>
  <si>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</si>
  <si>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</si>
  <si>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</si>
  <si>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</si>
  <si>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</si>
  <si>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</si>
  <si>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</si>
  <si>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</si>
  <si>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</si>
  <si>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</si>
  <si>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</si>
  <si>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</si>
  <si>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</si>
  <si>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</si>
  <si>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</si>
  <si>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</si>
  <si>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</si>
  <si>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</si>
  <si>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</si>
  <si>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</si>
  <si>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</si>
  <si>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</si>
  <si>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</si>
  <si>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</si>
  <si>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</si>
  <si>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</si>
  <si>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</si>
  <si>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</si>
  <si>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</si>
  <si>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</si>
  <si>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</si>
  <si>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</si>
  <si>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</si>
  <si>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</si>
  <si>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</si>
  <si>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</si>
  <si>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</si>
  <si>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</si>
  <si>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</si>
  <si>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</si>
  <si>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</si>
  <si>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</si>
  <si>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</si>
  <si>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</si>
  <si>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</si>
  <si>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</si>
  <si>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</si>
  <si>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</si>
  <si>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</si>
  <si>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</si>
  <si>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</si>
  <si>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</si>
  <si>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</si>
  <si>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</si>
  <si>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</si>
  <si>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</si>
  <si>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</si>
  <si>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</si>
  <si>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</si>
  <si>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</si>
  <si>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</si>
  <si>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</si>
  <si>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</si>
  <si>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</si>
  <si>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</si>
  <si>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</si>
  <si>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</si>
  <si>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</si>
  <si>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</si>
  <si>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</si>
  <si>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</si>
  <si>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</si>
  <si>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</si>
  <si>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</si>
  <si>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</si>
  <si>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</si>
  <si>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</si>
  <si>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</si>
  <si>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</si>
  <si>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</si>
  <si>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</si>
  <si>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</si>
  <si>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</si>
  <si>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</si>
  <si>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</si>
  <si>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</si>
  <si>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</si>
  <si>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</si>
  <si>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</si>
  <si>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</si>
  <si>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</si>
  <si>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</si>
  <si>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</si>
  <si>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</si>
  <si>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</si>
  <si>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</si>
  <si>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</si>
  <si>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</si>
  <si>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</si>
  <si>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</si>
  <si>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</si>
  <si>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</si>
  <si>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</si>
  <si>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</si>
  <si>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</si>
  <si>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</si>
  <si>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</si>
  <si>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</si>
  <si>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</si>
  <si>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</si>
  <si>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</si>
  <si>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</si>
  <si>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</si>
  <si>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</si>
  <si>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</si>
  <si>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</si>
  <si>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</si>
  <si>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</si>
  <si>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</si>
  <si>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</si>
  <si>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</si>
  <si>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</si>
  <si>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</si>
  <si>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</si>
  <si>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</si>
  <si>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</si>
  <si>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</si>
  <si>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</si>
  <si>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</si>
  <si>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</si>
  <si>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</si>
  <si>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</si>
  <si>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</si>
  <si>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</si>
  <si>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</si>
  <si>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</si>
  <si>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</si>
  <si>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</si>
  <si>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</si>
  <si>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</si>
  <si>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</si>
  <si>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</si>
  <si>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</si>
  <si>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</si>
  <si>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</si>
  <si>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</si>
  <si>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</si>
  <si>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</si>
  <si>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</si>
  <si>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</si>
  <si>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</si>
  <si>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</si>
  <si>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</si>
  <si>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</si>
  <si>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</si>
  <si>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</si>
  <si>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</si>
  <si>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</si>
  <si>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</si>
  <si>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</si>
  <si>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</si>
  <si>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</si>
  <si>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</si>
  <si>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</si>
  <si>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</si>
  <si>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</si>
  <si>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</si>
  <si>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</si>
  <si>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</si>
  <si>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</si>
  <si>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</si>
  <si>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</si>
  <si>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</si>
  <si>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</si>
  <si>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</si>
  <si>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</si>
  <si>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</si>
  <si>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</si>
  <si>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</si>
  <si>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</si>
  <si>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</si>
  <si>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</si>
  <si>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</si>
  <si>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</si>
  <si>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</si>
  <si>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</si>
  <si>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</si>
  <si>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</si>
  <si>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</si>
  <si>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</si>
  <si>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</si>
  <si>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</si>
  <si>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</si>
  <si>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</si>
  <si>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</si>
  <si>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</si>
  <si>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</si>
  <si>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</si>
  <si>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</si>
  <si>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</si>
  <si>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</si>
  <si>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</si>
  <si>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</si>
  <si>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</si>
  <si>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</si>
  <si>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</si>
  <si>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</si>
  <si>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</si>
  <si>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</si>
  <si>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</si>
  <si>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</si>
  <si>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</si>
  <si>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</si>
  <si>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</si>
  <si>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</si>
  <si>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</si>
  <si>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</si>
  <si>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</si>
  <si>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</si>
  <si>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</si>
  <si>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</si>
  <si>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</si>
  <si>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</si>
  <si>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</si>
  <si>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</si>
  <si>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</si>
  <si>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</si>
  <si>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</si>
  <si>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</si>
  <si>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</si>
  <si>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</si>
  <si>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</si>
  <si>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</si>
  <si>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</si>
  <si>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</si>
  <si>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</si>
  <si>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</si>
  <si>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</si>
  <si>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</si>
  <si>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</si>
  <si>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</si>
  <si>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</si>
  <si>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</si>
  <si>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</si>
  <si>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</si>
  <si>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</si>
  <si>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</si>
  <si>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</si>
  <si>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</si>
  <si>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</si>
  <si>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</si>
  <si>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</si>
  <si>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</si>
  <si>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</si>
  <si>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</si>
  <si>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</si>
  <si>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</si>
  <si>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</si>
  <si>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</si>
  <si>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</si>
  <si>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</si>
  <si>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</si>
  <si>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</si>
  <si>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</si>
  <si>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</si>
  <si>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</si>
  <si>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</si>
  <si>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</si>
  <si>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</si>
  <si>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</si>
  <si>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</si>
  <si>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</si>
  <si>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</si>
  <si>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</si>
  <si>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</si>
  <si>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</si>
  <si>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</si>
  <si>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</si>
  <si>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</si>
  <si>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</si>
  <si>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</si>
  <si>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</si>
  <si>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</si>
  <si>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</si>
  <si>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</si>
  <si>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</si>
  <si>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</si>
  <si>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</si>
  <si>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</si>
  <si>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</si>
  <si>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</si>
  <si>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</si>
  <si>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</si>
  <si>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</si>
  <si>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</si>
  <si>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</si>
  <si>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</si>
  <si>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</si>
  <si>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</si>
  <si>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</si>
  <si>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</si>
  <si>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</si>
  <si>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</si>
  <si>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</si>
  <si>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</si>
  <si>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</si>
  <si>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</si>
  <si>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</si>
  <si>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</si>
  <si>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</si>
  <si>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</si>
  <si>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</si>
  <si>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</si>
  <si>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</si>
  <si>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</si>
  <si>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</si>
  <si>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</si>
  <si>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</si>
  <si>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</si>
  <si>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</si>
  <si>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</si>
  <si>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</si>
  <si>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</si>
  <si>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</si>
  <si>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</si>
  <si>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</si>
  <si>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</si>
  <si>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</si>
  <si>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</si>
  <si>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</si>
  <si>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</si>
  <si>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</si>
  <si>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</si>
  <si>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</si>
  <si>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</si>
  <si>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</si>
  <si>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</si>
  <si>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</si>
  <si>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</si>
  <si>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</si>
  <si>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</si>
  <si>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</si>
  <si>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</si>
  <si>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</si>
  <si>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</si>
  <si>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</si>
  <si>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</si>
  <si>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</si>
  <si>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</si>
  <si>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</si>
  <si>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</si>
  <si>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</si>
  <si>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</si>
  <si>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</si>
  <si>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</si>
  <si>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</si>
  <si>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</si>
  <si>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</si>
  <si>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</si>
  <si>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</si>
  <si>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</si>
  <si>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</si>
  <si>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</si>
  <si>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</si>
  <si>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</si>
  <si>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</si>
  <si>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</si>
  <si>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</si>
  <si>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</si>
  <si>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</si>
  <si>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</si>
  <si>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</si>
  <si>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</si>
  <si>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</si>
  <si>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</si>
  <si>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</si>
  <si>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</si>
  <si>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</si>
  <si>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</si>
  <si>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</si>
  <si>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</si>
  <si>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</si>
  <si>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</si>
  <si>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</si>
  <si>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</si>
  <si>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</si>
  <si>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</si>
  <si>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</si>
  <si>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</si>
  <si>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</si>
  <si>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</si>
  <si>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</si>
  <si>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</si>
  <si>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</si>
  <si>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</si>
  <si>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</si>
  <si>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</si>
  <si>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</si>
  <si>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</si>
  <si>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</si>
  <si>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</si>
  <si>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</si>
  <si>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</si>
  <si>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</si>
  <si>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</si>
  <si>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</si>
  <si>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</si>
  <si>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</si>
  <si>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</si>
  <si>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</si>
  <si>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</si>
  <si>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</si>
  <si>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</si>
  <si>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</si>
  <si>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</si>
  <si>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</si>
  <si>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</si>
  <si>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</si>
  <si>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</si>
  <si>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</si>
  <si>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</si>
  <si>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</si>
  <si>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</si>
  <si>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</si>
  <si>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</si>
  <si>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</si>
  <si>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</si>
  <si>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</si>
  <si>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</si>
  <si>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</si>
  <si>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</si>
  <si>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</si>
  <si>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</si>
  <si>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</si>
  <si>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</si>
  <si>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</si>
  <si>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</si>
  <si>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</si>
  <si>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</si>
  <si>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</si>
  <si>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</si>
  <si>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</si>
  <si>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</si>
  <si>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</si>
  <si>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</si>
  <si>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</si>
  <si>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</si>
  <si>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</si>
  <si>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</si>
  <si>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</si>
  <si>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</si>
  <si>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</si>
  <si>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</si>
  <si>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</si>
  <si>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</si>
  <si>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</si>
  <si>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</si>
  <si>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</si>
  <si>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</si>
  <si>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</si>
  <si>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</si>
  <si>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</si>
  <si>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</si>
  <si>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</si>
  <si>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</si>
  <si>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</si>
  <si>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</si>
  <si>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</si>
  <si>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</si>
  <si>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</si>
  <si>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</si>
  <si>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</si>
  <si>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</si>
  <si>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</si>
  <si>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</si>
  <si>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</si>
  <si>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</si>
  <si>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</si>
  <si>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</si>
  <si>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</si>
  <si>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</si>
  <si>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</si>
  <si>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</si>
  <si>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</si>
  <si>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</si>
  <si>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</si>
  <si>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</si>
  <si>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</si>
  <si>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</si>
  <si>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</si>
  <si>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</si>
  <si>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</si>
  <si>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</si>
  <si>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</si>
  <si>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</si>
  <si>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</si>
  <si>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</si>
  <si>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</si>
  <si>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</si>
  <si>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</si>
  <si>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</si>
  <si>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</si>
  <si>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</si>
  <si>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</si>
  <si>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</si>
  <si>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</si>
  <si>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</si>
  <si>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</si>
  <si>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</si>
  <si>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</si>
  <si>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</si>
  <si>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</si>
  <si>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</si>
  <si>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</si>
  <si>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</si>
  <si>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</si>
  <si>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</si>
  <si>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</si>
  <si>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</si>
  <si>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</si>
  <si>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</si>
  <si>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</si>
  <si>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</si>
  <si>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</si>
  <si>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</si>
  <si>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</si>
  <si>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</si>
  <si>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</si>
  <si>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</si>
  <si>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</si>
  <si>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</si>
  <si>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</si>
  <si>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</si>
  <si>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</si>
  <si>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</si>
  <si>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</si>
  <si>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</si>
  <si>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</si>
  <si>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</si>
  <si>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</si>
  <si>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</si>
  <si>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</si>
  <si>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</si>
  <si>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</si>
  <si>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</si>
  <si>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</si>
  <si>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</si>
  <si>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</si>
  <si>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</si>
  <si>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</si>
  <si>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</si>
  <si>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</si>
  <si>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</si>
  <si>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</si>
  <si>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</si>
  <si>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</si>
  <si>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</si>
  <si>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</si>
  <si>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</si>
  <si>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</si>
  <si>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</si>
  <si>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</si>
  <si>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</si>
  <si>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</si>
  <si>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</si>
  <si>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</si>
  <si>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</si>
  <si>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</si>
  <si>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</si>
  <si>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</si>
  <si>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</si>
  <si>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</si>
  <si>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</si>
  <si>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</si>
  <si>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</si>
  <si>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</si>
  <si>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</si>
  <si>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</si>
  <si>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</si>
  <si>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</si>
  <si>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</si>
  <si>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</si>
  <si>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</si>
  <si>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</si>
  <si>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</si>
  <si>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</si>
  <si>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</si>
  <si>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</si>
  <si>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</si>
  <si>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</si>
  <si>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</si>
  <si>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</si>
  <si>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</si>
  <si>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</si>
  <si>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</si>
  <si>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</si>
  <si>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</si>
  <si>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</si>
  <si>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</si>
  <si>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</si>
  <si>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</si>
  <si>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</si>
  <si>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</si>
  <si>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</si>
  <si>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</si>
  <si>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</si>
  <si>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</si>
  <si>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</si>
  <si>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</si>
  <si>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</si>
  <si>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</si>
  <si>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</si>
  <si>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</si>
  <si>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</si>
  <si>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</si>
  <si>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</si>
  <si>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</si>
  <si>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</si>
  <si>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</si>
  <si>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</si>
  <si>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</si>
  <si>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</si>
  <si>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</si>
  <si>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</si>
  <si>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</si>
  <si>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</si>
  <si>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</si>
  <si>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</si>
  <si>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</si>
  <si>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</si>
  <si>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</si>
  <si>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</si>
  <si>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</si>
  <si>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</si>
  <si>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</si>
  <si>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</si>
  <si>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</si>
  <si>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</si>
  <si>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</si>
  <si>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</si>
  <si>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</si>
  <si>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</si>
  <si>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</si>
  <si>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</si>
  <si>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</si>
  <si>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</si>
  <si>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</si>
  <si>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</si>
  <si>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</si>
  <si>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</si>
  <si>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</si>
  <si>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</si>
  <si>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</si>
  <si>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</si>
  <si>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</si>
  <si>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</si>
  <si>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</si>
  <si>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</si>
  <si>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</si>
  <si>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</si>
  <si>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</si>
  <si>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</si>
  <si>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</si>
  <si>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</si>
  <si>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</si>
  <si>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</si>
  <si>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</si>
  <si>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</si>
  <si>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</si>
  <si>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</si>
  <si>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</si>
  <si>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</si>
  <si>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</si>
  <si>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</si>
  <si>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</si>
  <si>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</si>
  <si>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</si>
  <si>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</si>
  <si>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</si>
  <si>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</si>
  <si>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</si>
  <si>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</si>
  <si>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</si>
  <si>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</si>
  <si>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</si>
  <si>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</si>
  <si>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</si>
  <si>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</si>
  <si>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</si>
  <si>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</si>
  <si>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</si>
  <si>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</si>
  <si>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</si>
  <si>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</si>
  <si>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</si>
  <si>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</si>
  <si>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</si>
  <si>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</si>
  <si>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</si>
  <si>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</si>
  <si>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</si>
  <si>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</si>
  <si>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</si>
  <si>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</si>
  <si>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</si>
  <si>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</si>
  <si>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</si>
  <si>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</si>
  <si>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</si>
  <si>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</si>
  <si>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</si>
  <si>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</si>
  <si>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</si>
  <si>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</si>
  <si>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</si>
  <si>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</si>
  <si>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</si>
  <si>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</si>
  <si>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</si>
  <si>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</si>
  <si>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</si>
  <si>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</si>
  <si>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</si>
  <si>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</si>
  <si>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</si>
  <si>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</si>
  <si>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</si>
  <si>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</si>
  <si>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</si>
  <si>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</si>
  <si>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</si>
  <si>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</si>
  <si>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</si>
  <si>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</si>
  <si>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</si>
  <si>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</si>
  <si>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</si>
  <si>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</si>
  <si>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</si>
  <si>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</si>
  <si>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</si>
  <si>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</si>
  <si>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</si>
  <si>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</si>
  <si>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</si>
  <si>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</si>
  <si>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</si>
  <si>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</si>
  <si>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</si>
  <si>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</si>
  <si>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</si>
  <si>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</si>
  <si>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</si>
  <si>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</si>
  <si>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</si>
  <si>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</si>
  <si>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</si>
  <si>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</si>
  <si>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</si>
  <si>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</si>
  <si>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</si>
  <si>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</si>
  <si>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</si>
  <si>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</si>
  <si>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</si>
  <si>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</si>
  <si>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</si>
  <si>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</si>
  <si>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</si>
  <si>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</si>
  <si>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</si>
  <si>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</si>
  <si>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</si>
  <si>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</si>
  <si>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</si>
  <si>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</si>
  <si>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</si>
  <si>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</si>
  <si>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</si>
  <si>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</si>
  <si>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</si>
  <si>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</si>
  <si>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</si>
  <si>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</si>
  <si>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</si>
  <si>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</si>
  <si>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</si>
  <si>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</si>
  <si>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</si>
  <si>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</si>
  <si>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</si>
  <si>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</si>
  <si>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</si>
  <si>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</si>
  <si>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</si>
  <si>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</si>
  <si>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</si>
  <si>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</si>
  <si>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</si>
  <si>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</si>
  <si>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</si>
  <si>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</si>
  <si>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</si>
  <si>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</si>
  <si>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</si>
  <si>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</si>
  <si>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</si>
  <si>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</si>
  <si>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</si>
  <si>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</si>
  <si>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</si>
  <si>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</si>
  <si>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</si>
  <si>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</si>
  <si>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</si>
  <si>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</si>
  <si>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</si>
  <si>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</si>
  <si>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</si>
  <si>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</si>
  <si>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</si>
  <si>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</si>
  <si>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</si>
  <si>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</si>
  <si>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</si>
  <si>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</si>
  <si>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</si>
  <si>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</si>
  <si>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</si>
  <si>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</si>
  <si>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</si>
  <si>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</si>
  <si>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</si>
  <si>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</si>
  <si>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</si>
  <si>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</si>
  <si>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</si>
  <si>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</si>
  <si>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</si>
  <si>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</si>
  <si>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</si>
  <si>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</si>
  <si>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</si>
  <si>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</si>
  <si>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</si>
  <si>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</si>
  <si>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</si>
  <si>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</si>
  <si>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</si>
  <si>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</si>
  <si>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</si>
  <si>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</si>
  <si>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</si>
  <si>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</si>
  <si>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</si>
  <si>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</si>
  <si>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</si>
  <si>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</si>
  <si>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</si>
  <si>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</si>
  <si>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</si>
  <si>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</si>
  <si>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</si>
  <si>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</si>
  <si>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</si>
  <si>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</si>
  <si>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</si>
  <si>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</si>
  <si>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</si>
  <si>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</si>
  <si>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</si>
  <si>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</si>
  <si>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</si>
  <si>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</si>
  <si>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</si>
  <si>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</si>
  <si>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</si>
  <si>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</si>
  <si>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</si>
  <si>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</si>
  <si>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</si>
  <si>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</si>
  <si>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</si>
  <si>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</si>
  <si>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</si>
  <si>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</si>
  <si>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</si>
  <si>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</si>
  <si>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</si>
  <si>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</si>
  <si>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</si>
  <si>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</si>
  <si>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</si>
  <si>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</si>
  <si>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</si>
  <si>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</si>
  <si>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</si>
  <si>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</si>
  <si>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</si>
  <si>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</si>
  <si>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</si>
  <si>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</si>
  <si>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</si>
  <si>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</si>
  <si>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</si>
  <si>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</si>
  <si>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</si>
  <si>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</si>
  <si>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</si>
  <si>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</si>
  <si>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</si>
  <si>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</si>
  <si>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</si>
  <si>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</si>
  <si>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</si>
  <si>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</si>
  <si>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</si>
  <si>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</si>
  <si>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</si>
  <si>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</si>
  <si>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</si>
  <si>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</si>
  <si>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</si>
  <si>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</si>
  <si>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</si>
  <si>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</si>
  <si>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</si>
  <si>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</si>
  <si>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</si>
  <si>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</si>
  <si>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</si>
  <si>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</si>
  <si>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</si>
  <si>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</si>
  <si>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</si>
  <si>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</si>
  <si>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</si>
  <si>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</si>
  <si>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</si>
  <si>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</si>
  <si>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</si>
  <si>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</si>
  <si>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</si>
  <si>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</si>
  <si>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</si>
  <si>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</si>
  <si>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</si>
  <si>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</si>
  <si>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</si>
  <si>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</si>
  <si>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</si>
  <si>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</si>
  <si>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</si>
  <si>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</si>
  <si>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</si>
  <si>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</si>
  <si>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</si>
  <si>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</si>
  <si>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</si>
  <si>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</si>
  <si>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</si>
  <si>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</si>
  <si>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</si>
  <si>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</si>
  <si>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</si>
  <si>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</si>
  <si>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</si>
  <si>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</si>
  <si>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</si>
  <si>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</si>
  <si>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</si>
  <si>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</si>
  <si>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</si>
  <si>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</si>
  <si>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</si>
  <si>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</si>
  <si>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</si>
  <si>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</si>
  <si>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</si>
  <si>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</si>
  <si>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</si>
  <si>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</si>
  <si>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</si>
  <si>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</si>
  <si>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</si>
  <si>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</si>
  <si>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</si>
  <si>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</si>
  <si>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</si>
  <si>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</si>
  <si>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</si>
  <si>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</si>
  <si>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</si>
  <si>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</si>
  <si>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</si>
  <si>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</si>
  <si>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</si>
  <si>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</si>
  <si>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</si>
  <si>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</si>
  <si>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</si>
  <si>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</si>
  <si>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</si>
  <si>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</si>
  <si>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</si>
  <si>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</si>
  <si>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</si>
  <si>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</si>
  <si>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</si>
  <si>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</si>
  <si>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</si>
  <si>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</si>
  <si>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</si>
  <si>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</si>
  <si>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</si>
  <si>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</si>
  <si>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</si>
  <si>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</si>
  <si>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</si>
  <si>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</si>
  <si>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</si>
  <si>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</si>
  <si>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</si>
  <si>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</si>
  <si>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</si>
  <si>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</si>
  <si>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</si>
  <si>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</si>
  <si>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</si>
  <si>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</si>
  <si>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</si>
  <si>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</si>
  <si>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</si>
  <si>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</si>
  <si>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</si>
  <si>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</si>
  <si>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</si>
  <si>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</si>
  <si>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</si>
  <si>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</si>
  <si>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</si>
  <si>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</si>
  <si>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</si>
  <si>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</si>
  <si>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</si>
  <si>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</si>
  <si>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</si>
  <si>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</si>
  <si>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</si>
  <si>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</si>
  <si>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</si>
  <si>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</si>
  <si>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</si>
  <si>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</si>
  <si>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</si>
  <si>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</si>
  <si>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</si>
  <si>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</si>
  <si>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</si>
  <si>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</si>
  <si>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</si>
  <si>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</si>
  <si>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</si>
  <si>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</si>
  <si>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</si>
  <si>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</si>
  <si>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</si>
  <si>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</si>
  <si>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</si>
  <si>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</si>
  <si>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</si>
  <si>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</si>
  <si>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</si>
  <si>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</si>
  <si>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</si>
  <si>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</si>
  <si>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</si>
  <si>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</si>
  <si>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</si>
  <si>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</si>
  <si>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</si>
  <si>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</si>
  <si>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</si>
  <si>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</si>
  <si>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</si>
  <si>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</si>
  <si>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</si>
  <si>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</si>
  <si>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</si>
  <si>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</si>
  <si>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</si>
  <si>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</si>
  <si>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</si>
  <si>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</si>
  <si>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</si>
  <si>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</si>
  <si>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</si>
  <si>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</si>
  <si>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</si>
  <si>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</si>
  <si>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</si>
  <si>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</si>
  <si>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</si>
  <si>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</si>
  <si>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</si>
  <si>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</si>
  <si>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</si>
  <si>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</si>
  <si>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</si>
  <si>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</si>
  <si>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</si>
  <si>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</si>
  <si>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</si>
  <si>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</si>
  <si>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</si>
  <si>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</si>
  <si>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</si>
  <si>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</si>
  <si>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</si>
  <si>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</si>
  <si>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</si>
  <si>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</si>
  <si>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</si>
  <si>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</si>
  <si>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</si>
  <si>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</si>
  <si>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</si>
  <si>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</si>
  <si>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</si>
  <si>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</si>
  <si>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</si>
  <si>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</si>
  <si>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</si>
  <si>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</si>
  <si>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</si>
  <si>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</si>
  <si>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</si>
  <si>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</si>
  <si>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</si>
  <si>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</si>
  <si>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</si>
  <si>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</si>
  <si>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</si>
  <si>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</si>
  <si>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</si>
  <si>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</si>
  <si>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</si>
  <si>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</si>
  <si>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</si>
  <si>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</si>
  <si>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</si>
  <si>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</si>
  <si>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</si>
  <si>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</si>
  <si>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</si>
  <si>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</si>
  <si>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</si>
  <si>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</si>
  <si>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</si>
  <si>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</si>
  <si>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</si>
  <si>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</si>
  <si>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</si>
  <si>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</si>
  <si>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</si>
  <si>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</si>
  <si>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</si>
  <si>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</si>
  <si>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</si>
  <si>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</si>
  <si>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</si>
  <si>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</si>
  <si>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</si>
  <si>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</si>
  <si>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</si>
  <si>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</si>
  <si>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</si>
  <si>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</si>
  <si>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</si>
  <si>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</si>
  <si>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</si>
  <si>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</si>
  <si>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</si>
  <si>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</si>
  <si>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</si>
  <si>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</si>
  <si>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</si>
  <si>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</si>
  <si>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</si>
  <si>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</si>
  <si>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</si>
  <si>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</si>
  <si>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</si>
  <si>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</si>
  <si>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</si>
  <si>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</si>
  <si>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</si>
  <si>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</si>
  <si>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</si>
  <si>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</si>
  <si>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</si>
  <si>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</si>
  <si>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</si>
  <si>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</si>
  <si>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</si>
  <si>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</si>
  <si>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</si>
  <si>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</si>
  <si>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</si>
  <si>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</si>
  <si>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</si>
  <si>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</si>
  <si>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</si>
  <si>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</si>
  <si>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</si>
  <si>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</si>
  <si>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</si>
  <si>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</si>
  <si>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</si>
  <si>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</si>
  <si>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</si>
  <si>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</si>
  <si>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</si>
  <si>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</si>
  <si>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</si>
  <si>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</si>
  <si>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</si>
  <si>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</si>
  <si>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</si>
  <si>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</si>
  <si>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</si>
  <si>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</si>
  <si>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</si>
  <si>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</si>
  <si>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</si>
  <si>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</si>
  <si>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</si>
  <si>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</si>
  <si>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</si>
  <si>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</si>
  <si>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</si>
  <si>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</si>
  <si>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</si>
  <si>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</si>
  <si>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</si>
  <si>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</si>
  <si>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</si>
  <si>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</si>
  <si>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</si>
  <si>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</si>
  <si>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</si>
  <si>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</si>
  <si>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</si>
  <si>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</si>
  <si>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</si>
  <si>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</si>
  <si>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</si>
  <si>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</si>
  <si>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</si>
  <si>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</si>
  <si>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</si>
  <si>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</si>
  <si>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</si>
  <si>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</si>
  <si>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</si>
  <si>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</si>
  <si>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</si>
  <si>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</si>
  <si>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</si>
  <si>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</si>
  <si>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</si>
  <si>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</si>
  <si>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</si>
  <si>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</si>
  <si>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</si>
  <si>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</si>
  <si>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</si>
  <si>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</si>
  <si>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</si>
  <si>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</si>
  <si>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</si>
  <si>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</si>
  <si>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</si>
  <si>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</si>
  <si>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</si>
  <si>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</si>
  <si>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</si>
  <si>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</si>
  <si>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</si>
  <si>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</si>
  <si>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</si>
  <si>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</si>
  <si>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</si>
  <si>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</si>
  <si>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</si>
  <si>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</si>
  <si>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</si>
  <si>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</si>
  <si>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</si>
  <si>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</si>
  <si>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</si>
  <si>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</si>
  <si>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</si>
  <si>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</si>
  <si>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</si>
  <si>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</si>
  <si>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</si>
  <si>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</si>
  <si>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</si>
  <si>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</si>
  <si>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</si>
  <si>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</si>
  <si>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</si>
  <si>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</si>
  <si>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</si>
  <si>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</si>
  <si>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</si>
  <si>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</si>
  <si>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</si>
  <si>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</si>
  <si>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</si>
  <si>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</si>
  <si>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</si>
  <si>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</si>
  <si>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</si>
  <si>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</si>
  <si>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</si>
  <si>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</si>
  <si>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</si>
  <si>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</si>
  <si>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</si>
  <si>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</si>
  <si>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</si>
  <si>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</si>
  <si>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</si>
  <si>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</si>
  <si>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</si>
  <si>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</si>
  <si>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</si>
  <si>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</si>
  <si>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</si>
  <si>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</si>
  <si>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</si>
  <si>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</si>
  <si>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</si>
  <si>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</si>
  <si>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</si>
  <si>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</si>
  <si>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</si>
  <si>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</si>
  <si>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</si>
  <si>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</si>
  <si>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</si>
  <si>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</si>
  <si>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</si>
  <si>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</si>
  <si>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</si>
  <si>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</si>
  <si>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</si>
  <si>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</si>
  <si>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</si>
  <si>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</si>
  <si>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</si>
  <si>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</si>
  <si>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</si>
  <si>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</si>
  <si>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</si>
  <si>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</si>
  <si>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</si>
  <si>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</si>
  <si>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</si>
  <si>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</si>
  <si>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</si>
  <si>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</si>
  <si>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</si>
  <si>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</si>
  <si>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</si>
  <si>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</si>
  <si>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</si>
  <si>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</si>
  <si>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</si>
  <si>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</si>
  <si>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</si>
  <si>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</si>
  <si>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</si>
  <si>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</si>
  <si>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</si>
  <si>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</si>
  <si>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</si>
  <si>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</si>
  <si>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</si>
  <si>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</si>
  <si>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</si>
  <si>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</si>
  <si>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</si>
  <si>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</si>
  <si>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</si>
  <si>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</si>
  <si>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</si>
  <si>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</si>
  <si>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</si>
  <si>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</si>
  <si>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</si>
  <si>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</si>
  <si>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</si>
  <si>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</si>
  <si>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</si>
  <si>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</si>
  <si>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</si>
  <si>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</si>
  <si>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</si>
  <si>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</si>
  <si>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</si>
  <si>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</si>
  <si>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</si>
  <si>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</si>
  <si>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</si>
  <si>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</si>
  <si>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</si>
  <si>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</si>
  <si>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</si>
  <si>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</si>
  <si>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</si>
  <si>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</si>
  <si>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</si>
  <si>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</si>
  <si>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</si>
  <si>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</si>
  <si>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</si>
  <si>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</si>
  <si>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</si>
  <si>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</si>
  <si>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</si>
  <si>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</si>
  <si>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</si>
  <si>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</si>
  <si>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</si>
  <si>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</si>
  <si>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</si>
  <si>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</si>
  <si>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</si>
  <si>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</si>
  <si>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</si>
  <si>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</si>
  <si>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</si>
  <si>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</si>
  <si>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</si>
  <si>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</si>
  <si>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</si>
  <si>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</si>
  <si>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</si>
  <si>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</si>
  <si>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</si>
  <si>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</si>
  <si>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</si>
  <si>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</si>
  <si>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</si>
  <si>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</si>
  <si>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</si>
  <si>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</si>
  <si>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</si>
  <si>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</si>
  <si>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</si>
  <si>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</si>
  <si>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</si>
  <si>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</si>
  <si>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</si>
  <si>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</si>
  <si>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</si>
  <si>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</si>
  <si>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</si>
  <si>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</si>
  <si>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</si>
  <si>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</si>
  <si>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</si>
  <si>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</si>
  <si>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</si>
  <si>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</si>
  <si>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</si>
  <si>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</si>
  <si>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</si>
  <si>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</si>
  <si>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</si>
  <si>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</si>
  <si>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</si>
  <si>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</si>
  <si>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</si>
  <si>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</si>
  <si>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</si>
  <si>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</si>
  <si>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</si>
  <si>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</si>
  <si>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</si>
  <si>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</si>
  <si>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</si>
  <si>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</si>
  <si>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</si>
  <si>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</si>
  <si>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</si>
  <si>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</si>
  <si>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</si>
  <si>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</si>
  <si>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</si>
  <si>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</si>
  <si>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</si>
  <si>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</si>
  <si>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</si>
  <si>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</si>
  <si>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</si>
  <si>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</si>
  <si>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</si>
  <si>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</si>
  <si>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</si>
  <si>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</si>
  <si>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</si>
  <si>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</si>
  <si>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</si>
  <si>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</si>
  <si>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</si>
  <si>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</si>
  <si>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</si>
  <si>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</si>
  <si>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</si>
  <si>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</si>
  <si>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</si>
  <si>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</si>
  <si>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</si>
  <si>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</si>
  <si>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</si>
  <si>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</si>
  <si>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</si>
  <si>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</si>
  <si>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</si>
  <si>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</si>
  <si>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</si>
  <si>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</si>
  <si>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</si>
  <si>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</si>
  <si>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</si>
  <si>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</si>
  <si>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</si>
  <si>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</si>
  <si>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</si>
  <si>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</si>
  <si>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</si>
  <si>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</si>
  <si>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</si>
  <si>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</si>
  <si>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</si>
  <si>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</si>
  <si>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</si>
  <si>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</si>
  <si>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</si>
  <si>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</si>
  <si>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</si>
  <si>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</si>
  <si>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</si>
  <si>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</si>
  <si>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</si>
  <si>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</si>
  <si>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</si>
  <si>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</si>
  <si>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</si>
  <si>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</si>
  <si>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</si>
  <si>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</si>
  <si>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</si>
  <si>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</si>
  <si>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</si>
  <si>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</si>
  <si>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</si>
  <si>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</si>
  <si>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</si>
  <si>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</si>
  <si>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</si>
  <si>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</si>
  <si>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</si>
  <si>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</si>
  <si>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</si>
  <si>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</si>
  <si>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</si>
  <si>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</si>
  <si>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</si>
  <si>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</si>
  <si>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</si>
  <si>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</si>
  <si>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</si>
  <si>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</si>
  <si>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</si>
  <si>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</si>
  <si>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</si>
  <si>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</si>
  <si>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</si>
  <si>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</si>
  <si>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</si>
  <si>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</si>
  <si>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</si>
  <si>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</si>
  <si>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</si>
  <si>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</si>
  <si>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</si>
  <si>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</si>
  <si>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</si>
  <si>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</si>
  <si>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</si>
  <si>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</si>
  <si>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</si>
  <si>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</si>
  <si>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</si>
  <si>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</si>
  <si>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</si>
  <si>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</si>
  <si>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</si>
  <si>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</si>
  <si>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</si>
  <si>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</si>
  <si>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</si>
  <si>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</si>
  <si>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</si>
  <si>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</si>
  <si>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</si>
  <si>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</si>
  <si>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</si>
  <si>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</si>
  <si>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</si>
  <si>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</si>
  <si>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</si>
  <si>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</si>
  <si>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</si>
  <si>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</si>
  <si>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</si>
  <si>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</si>
  <si>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</si>
  <si>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</si>
  <si>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</si>
  <si>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</si>
  <si>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</si>
  <si>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</si>
  <si>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</si>
  <si>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</si>
  <si>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</si>
  <si>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</si>
  <si>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</si>
  <si>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</si>
  <si>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</si>
  <si>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</si>
  <si>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</si>
  <si>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</si>
  <si>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</si>
  <si>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</si>
  <si>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</si>
  <si>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</si>
  <si>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</si>
  <si>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</si>
  <si>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</si>
  <si>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</si>
  <si>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</si>
  <si>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</si>
  <si>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</si>
  <si>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</si>
  <si>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</si>
  <si>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</si>
  <si>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</si>
  <si>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</si>
  <si>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</si>
  <si>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</si>
  <si>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</si>
  <si>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</si>
  <si>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</si>
  <si>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</si>
  <si>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</si>
  <si>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</si>
  <si>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</si>
  <si>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</si>
  <si>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</si>
  <si>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</si>
  <si>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</si>
  <si>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</si>
  <si>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</si>
  <si>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</si>
  <si>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</si>
  <si>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</si>
  <si>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</si>
  <si>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</si>
  <si>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</si>
  <si>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</si>
  <si>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</si>
  <si>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</si>
  <si>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</si>
  <si>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</si>
  <si>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</si>
  <si>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</si>
  <si>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</si>
  <si>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</si>
  <si>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</si>
  <si>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</si>
  <si>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</si>
  <si>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</si>
  <si>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</si>
  <si>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</si>
  <si>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</si>
  <si>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</si>
  <si>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</si>
  <si>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</si>
  <si>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</si>
  <si>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</si>
  <si>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</si>
  <si>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</si>
  <si>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</si>
  <si>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</si>
  <si>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</si>
  <si>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</si>
  <si>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</si>
  <si>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</si>
  <si>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</si>
  <si>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</si>
  <si>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</si>
  <si>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</si>
  <si>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</si>
  <si>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</si>
  <si>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</si>
  <si>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</si>
  <si>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</si>
  <si>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</si>
  <si>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</si>
  <si>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</si>
  <si>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</si>
  <si>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</si>
  <si>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</si>
  <si>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</si>
  <si>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</si>
  <si>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</si>
  <si>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</si>
  <si>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</si>
  <si>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</si>
  <si>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</si>
  <si>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</si>
  <si>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</si>
  <si>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</si>
  <si>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</si>
  <si>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</si>
  <si>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</si>
  <si>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</si>
  <si>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</si>
  <si>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</si>
  <si>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</si>
  <si>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</si>
  <si>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</si>
  <si>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</si>
  <si>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</si>
  <si>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</si>
  <si>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</si>
  <si>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</si>
  <si>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</si>
  <si>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</si>
  <si>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</si>
  <si>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</si>
  <si>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</si>
  <si>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</si>
  <si>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</si>
  <si>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</si>
  <si>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</si>
  <si>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</si>
  <si>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</si>
  <si>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</si>
  <si>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</si>
  <si>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</si>
  <si>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</si>
  <si>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</si>
  <si>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</si>
  <si>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</si>
  <si>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</si>
  <si>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</si>
  <si>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</si>
  <si>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</si>
  <si>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</si>
  <si>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</si>
  <si>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</si>
  <si>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</si>
  <si>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</si>
  <si>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</si>
  <si>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</si>
  <si>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</si>
  <si>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</si>
  <si>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</si>
  <si>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</si>
  <si>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</si>
  <si>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</si>
  <si>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</si>
  <si>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</si>
  <si>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</si>
  <si>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</si>
  <si>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</si>
  <si>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</si>
  <si>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</si>
  <si>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</si>
  <si>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</si>
  <si>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</si>
  <si>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</si>
  <si>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</si>
  <si>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</si>
  <si>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</si>
  <si>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</si>
  <si>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</si>
  <si>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</si>
  <si>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</si>
  <si>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</si>
  <si>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</si>
  <si>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</si>
  <si>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</si>
  <si>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</si>
  <si>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</si>
  <si>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</si>
  <si>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</si>
  <si>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</si>
  <si>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</si>
  <si>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</si>
  <si>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</si>
  <si>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</si>
  <si>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</si>
  <si>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</si>
  <si>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</si>
  <si>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</si>
  <si>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</si>
  <si>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</si>
  <si>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</si>
  <si>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</si>
  <si>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</si>
  <si>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</si>
  <si>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</si>
  <si>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</si>
  <si>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</si>
  <si>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</si>
  <si>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</si>
  <si>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</si>
  <si>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</si>
  <si>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</si>
  <si>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</si>
  <si>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</si>
  <si>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</si>
  <si>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</si>
  <si>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</si>
  <si>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</si>
  <si>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</si>
  <si>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</si>
  <si>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</si>
  <si>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</si>
  <si>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</si>
  <si>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</si>
  <si>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</si>
  <si>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</si>
  <si>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</si>
  <si>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</si>
  <si>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</si>
  <si>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</si>
  <si>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</si>
  <si>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</si>
  <si>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</si>
  <si>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</si>
  <si>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</si>
  <si>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</si>
  <si>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</si>
  <si>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</si>
  <si>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</si>
  <si>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</si>
  <si>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</si>
  <si>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</si>
  <si>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</si>
  <si>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</si>
  <si>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</si>
  <si>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</si>
  <si>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</si>
  <si>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</si>
  <si>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</si>
  <si>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</si>
  <si>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</si>
  <si>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</si>
  <si>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</si>
  <si>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</si>
  <si>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</si>
  <si>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</si>
  <si>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</si>
  <si>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</si>
  <si>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</si>
  <si>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</si>
  <si>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</si>
  <si>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</si>
  <si>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</si>
  <si>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</si>
  <si>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</si>
  <si>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</si>
  <si>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</si>
  <si>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</si>
  <si>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</si>
  <si>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</si>
  <si>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</si>
  <si>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</si>
  <si>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</si>
  <si>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</si>
  <si>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</si>
  <si>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</si>
  <si>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</si>
  <si>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</si>
  <si>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</si>
  <si>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</si>
  <si>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</si>
  <si>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</si>
  <si>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</si>
  <si>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</si>
  <si>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</si>
  <si>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</si>
  <si>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</si>
  <si>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</si>
  <si>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</si>
  <si>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</si>
  <si>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</si>
  <si>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</si>
  <si>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</si>
  <si>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</si>
  <si>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</si>
  <si>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</si>
  <si>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</si>
  <si>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</si>
  <si>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</si>
  <si>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</si>
  <si>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</si>
  <si>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</si>
  <si>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</si>
  <si>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</si>
  <si>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</si>
  <si>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</si>
  <si>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</si>
  <si>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</si>
  <si>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</si>
  <si>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</si>
  <si>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</si>
  <si>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</si>
  <si>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</si>
  <si>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</si>
  <si>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</si>
  <si>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</si>
  <si>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</si>
  <si>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</si>
  <si>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</si>
  <si>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</si>
  <si>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</si>
  <si>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</si>
  <si>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</si>
  <si>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</si>
  <si>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</si>
  <si>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</si>
  <si>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</si>
  <si>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</si>
  <si>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</si>
  <si>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</si>
  <si>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</si>
  <si>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</si>
  <si>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</si>
  <si>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</si>
  <si>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</si>
  <si>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</si>
  <si>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</si>
  <si>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</si>
  <si>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</si>
  <si>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</si>
  <si>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</si>
  <si>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</si>
  <si>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</si>
  <si>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</si>
  <si>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</si>
  <si>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</si>
  <si>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</si>
  <si>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</si>
  <si>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</si>
  <si>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</si>
  <si>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</si>
  <si>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</si>
  <si>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</si>
  <si>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</si>
  <si>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</si>
  <si>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</si>
  <si>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</si>
  <si>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</si>
  <si>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</si>
  <si>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</si>
  <si>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</si>
  <si>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</si>
  <si>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</si>
  <si>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</si>
  <si>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</si>
  <si>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</si>
  <si>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</si>
  <si>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</si>
  <si>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</si>
  <si>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</si>
  <si>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</si>
  <si>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</si>
  <si>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</si>
  <si>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</si>
  <si>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</si>
  <si>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</si>
  <si>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</si>
  <si>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</si>
  <si>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</si>
  <si>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</si>
  <si>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</si>
  <si>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</si>
  <si>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</si>
  <si>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</si>
  <si>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</si>
  <si>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</si>
  <si>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</si>
  <si>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</si>
  <si>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</si>
  <si>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</si>
  <si>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</si>
  <si>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</si>
  <si>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</si>
  <si>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</si>
  <si>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</si>
  <si>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</si>
  <si>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</si>
  <si>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</si>
  <si>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</si>
  <si>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</si>
  <si>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</si>
  <si>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</si>
  <si>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</si>
  <si>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</si>
  <si>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</si>
  <si>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</si>
  <si>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</si>
  <si>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</si>
  <si>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</si>
  <si>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</si>
  <si>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</si>
  <si>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</si>
  <si>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</si>
  <si>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</si>
  <si>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</si>
  <si>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</si>
  <si>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</si>
  <si>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</si>
  <si>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</si>
  <si>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</si>
  <si>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</si>
  <si>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</si>
  <si>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</si>
  <si>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</si>
  <si>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</si>
  <si>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</si>
  <si>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</si>
  <si>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</si>
  <si>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</si>
  <si>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</si>
  <si>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</si>
  <si>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</si>
  <si>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</si>
  <si>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</si>
  <si>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</si>
  <si>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</si>
  <si>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</si>
  <si>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</si>
  <si>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</si>
  <si>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</si>
  <si>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</si>
  <si>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</si>
  <si>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</si>
  <si>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</si>
  <si>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</si>
  <si>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</si>
  <si>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</si>
  <si>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</si>
  <si>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</si>
  <si>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</si>
  <si>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</si>
  <si>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</si>
  <si>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</si>
  <si>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</si>
  <si>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</si>
  <si>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</si>
  <si>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</si>
  <si>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</si>
  <si>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</si>
  <si>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</si>
  <si>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</si>
  <si>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</si>
  <si>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</si>
  <si>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</si>
  <si>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</si>
  <si>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</si>
  <si>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</si>
  <si>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</si>
  <si>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</si>
  <si>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</si>
  <si>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</si>
  <si>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</si>
  <si>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</si>
  <si>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</si>
  <si>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</si>
  <si>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</si>
  <si>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</si>
  <si>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</si>
  <si>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</si>
  <si>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</si>
  <si>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</si>
  <si>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</si>
  <si>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</si>
  <si>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</si>
  <si>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</si>
  <si>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</si>
  <si>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</si>
  <si>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</si>
  <si>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</si>
  <si>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</si>
  <si>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</si>
  <si>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</si>
  <si>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</si>
  <si>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</si>
  <si>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</si>
  <si>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</si>
  <si>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</si>
  <si>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</si>
  <si>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</si>
  <si>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</si>
  <si>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</si>
  <si>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</si>
  <si>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</si>
  <si>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</si>
  <si>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</si>
  <si>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</si>
  <si>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</si>
  <si>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</si>
  <si>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</si>
  <si>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</si>
  <si>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</si>
  <si>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</si>
  <si>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</si>
  <si>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</si>
  <si>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</si>
  <si>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</si>
  <si>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</si>
  <si>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</si>
  <si>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</si>
  <si>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</si>
  <si>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</si>
  <si>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</si>
  <si>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</si>
  <si>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</si>
  <si>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</si>
  <si>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</si>
  <si>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</si>
  <si>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</si>
  <si>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</si>
  <si>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</si>
  <si>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</si>
  <si>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</si>
  <si>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</si>
  <si>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</si>
  <si>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</si>
  <si>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</si>
  <si>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</si>
  <si>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</si>
  <si>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</si>
  <si>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</si>
  <si>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</si>
  <si>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</si>
  <si>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</si>
  <si>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</si>
  <si>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</si>
  <si>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</si>
  <si>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</si>
  <si>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</si>
  <si>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</si>
  <si>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</si>
  <si>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</si>
  <si>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</si>
  <si>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</si>
  <si>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</si>
  <si>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</si>
  <si>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</si>
  <si>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</si>
  <si>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</si>
  <si>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</si>
  <si>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</si>
  <si>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</si>
  <si>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</si>
  <si>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</si>
  <si>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</si>
  <si>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</si>
  <si>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</si>
  <si>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</si>
  <si>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</si>
  <si>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</si>
  <si>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</si>
  <si>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</si>
  <si>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</si>
  <si>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</si>
  <si>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</si>
  <si>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</si>
  <si>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</si>
  <si>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</si>
  <si>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</si>
  <si>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</si>
  <si>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</si>
  <si>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</si>
  <si>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</si>
  <si>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</si>
  <si>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</si>
  <si>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</si>
  <si>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</si>
  <si>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</si>
  <si>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</si>
  <si>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</si>
  <si>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</si>
  <si>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</si>
  <si>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</si>
  <si>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</si>
  <si>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</si>
  <si>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</si>
  <si>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</si>
  <si>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</si>
  <si>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</si>
  <si>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</si>
  <si>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</si>
  <si>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</si>
  <si>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</si>
  <si>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</si>
  <si>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</si>
  <si>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</si>
  <si>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</si>
  <si>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</si>
  <si>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</si>
  <si>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</si>
  <si>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</si>
  <si>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</si>
  <si>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</si>
  <si>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</si>
  <si>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</si>
  <si>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</si>
  <si>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</si>
  <si>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</si>
  <si>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</si>
  <si>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</si>
  <si>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</si>
  <si>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</si>
  <si>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</si>
  <si>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</si>
  <si>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</si>
  <si>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</si>
  <si>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</si>
  <si>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</si>
  <si>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</si>
  <si>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</si>
  <si>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</si>
  <si>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</si>
  <si>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</si>
  <si>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</si>
  <si>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</si>
  <si>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</si>
  <si>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</si>
  <si>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</si>
  <si>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</si>
  <si>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</si>
  <si>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</si>
  <si>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</si>
  <si>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</si>
  <si>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</si>
  <si>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</si>
  <si>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</si>
  <si>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</si>
  <si>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</si>
  <si>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</si>
  <si>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</si>
  <si>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</si>
  <si>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</si>
  <si>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</si>
  <si>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</si>
  <si>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</si>
  <si>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</si>
  <si>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</si>
  <si>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</si>
  <si>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</si>
  <si>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</si>
  <si>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</si>
  <si>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</si>
  <si>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</si>
  <si>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</si>
  <si>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</si>
  <si>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</si>
  <si>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</si>
  <si>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</si>
  <si>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</si>
  <si>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</si>
  <si>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</si>
  <si>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</si>
  <si>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</si>
  <si>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</si>
  <si>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</si>
  <si>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</si>
  <si>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</si>
  <si>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</si>
  <si>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</si>
  <si>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</si>
  <si>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</si>
  <si>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</si>
  <si>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</si>
  <si>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</si>
  <si>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</si>
  <si>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</si>
  <si>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</si>
  <si>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</si>
  <si>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</si>
  <si>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</si>
  <si>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</si>
  <si>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</si>
  <si>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</si>
  <si>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</si>
  <si>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</si>
  <si>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</si>
  <si>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</si>
  <si>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</si>
  <si>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</si>
  <si>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</si>
  <si>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</si>
  <si>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</si>
  <si>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</si>
  <si>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</si>
  <si>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</si>
  <si>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</si>
  <si>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</si>
  <si>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</si>
  <si>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</si>
  <si>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</si>
  <si>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</si>
  <si>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</si>
  <si>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</si>
  <si>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</si>
  <si>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</si>
  <si>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</si>
  <si>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</si>
  <si>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</si>
  <si>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</si>
  <si>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</si>
  <si>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</si>
  <si>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</si>
  <si>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</si>
  <si>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</si>
  <si>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</si>
  <si>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</si>
  <si>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</si>
  <si>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</si>
  <si>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</si>
  <si>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</si>
  <si>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</si>
  <si>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</si>
  <si>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</si>
  <si>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</si>
  <si>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</si>
  <si>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</si>
  <si>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</si>
  <si>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</si>
  <si>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</si>
  <si>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</si>
  <si>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</si>
  <si>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</si>
  <si>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</si>
  <si>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</si>
  <si>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</si>
  <si>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</si>
  <si>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</si>
  <si>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</si>
  <si>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</si>
  <si>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</si>
  <si>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</si>
  <si>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</si>
  <si>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</si>
  <si>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</si>
  <si>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</si>
  <si>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</si>
  <si>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</si>
  <si>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</si>
  <si>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</si>
  <si>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</si>
  <si>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</si>
  <si>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</si>
  <si>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</si>
  <si>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</si>
  <si>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</si>
  <si>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</si>
  <si>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</si>
  <si>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</si>
  <si>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</si>
  <si>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</si>
  <si>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</si>
  <si>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</si>
  <si>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</si>
  <si>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</si>
  <si>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</si>
  <si>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</si>
  <si>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</si>
  <si>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</si>
  <si>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</si>
  <si>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</si>
  <si>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</si>
  <si>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</si>
  <si>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</si>
  <si>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</si>
  <si>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</si>
  <si>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</si>
  <si>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</si>
  <si>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</si>
  <si>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</si>
  <si>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</si>
  <si>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</si>
  <si>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</si>
  <si>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</si>
  <si>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</si>
  <si>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</si>
  <si>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</si>
  <si>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</si>
  <si>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</si>
  <si>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</si>
  <si>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</si>
  <si>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</si>
  <si>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</si>
  <si>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</si>
  <si>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</si>
  <si>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</si>
  <si>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</si>
  <si>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</si>
  <si>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</si>
  <si>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</si>
  <si>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</si>
  <si>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</si>
  <si>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</si>
  <si>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</si>
  <si>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</si>
  <si>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</si>
  <si>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</si>
  <si>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</si>
  <si>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</si>
  <si>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</si>
  <si>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</si>
  <si>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</si>
  <si>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</si>
  <si>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</si>
  <si>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</si>
  <si>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</si>
  <si>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</si>
  <si>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</si>
  <si>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</si>
  <si>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</si>
  <si>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</si>
  <si>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</si>
  <si>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</si>
  <si>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</si>
  <si>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</si>
  <si>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</si>
  <si>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</si>
  <si>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</si>
  <si>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</si>
  <si>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</si>
  <si>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</si>
  <si>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</si>
  <si>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</si>
  <si>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</si>
  <si>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</si>
  <si>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</si>
  <si>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</si>
  <si>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</si>
  <si>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</si>
  <si>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</si>
  <si>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</si>
  <si>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</si>
  <si>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</si>
  <si>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</si>
  <si>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</si>
  <si>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</si>
  <si>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</si>
  <si>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</si>
  <si>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</si>
  <si>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</si>
  <si>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</si>
  <si>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</si>
  <si>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</si>
  <si>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</si>
  <si>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</si>
  <si>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</si>
  <si>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</si>
  <si>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</si>
  <si>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</si>
  <si>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</si>
  <si>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</si>
  <si>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</si>
  <si>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</si>
  <si>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</si>
  <si>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</si>
  <si>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</si>
  <si>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</si>
  <si>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</si>
  <si>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</si>
  <si>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</si>
  <si>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</si>
  <si>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</si>
  <si>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</si>
  <si>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</si>
  <si>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</si>
  <si>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</si>
  <si>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</si>
  <si>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</si>
  <si>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</si>
  <si>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</si>
  <si>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</si>
  <si>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</si>
  <si>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</si>
  <si>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</si>
  <si>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</si>
  <si>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</si>
  <si>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</si>
  <si>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</si>
  <si>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</si>
  <si>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</si>
  <si>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</si>
  <si>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</si>
  <si>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</si>
  <si>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</si>
  <si>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</si>
  <si>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</si>
  <si>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</si>
  <si>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</si>
  <si>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</si>
  <si>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</si>
  <si>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</si>
  <si>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</si>
  <si>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</si>
  <si>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</si>
  <si>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</si>
  <si>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</si>
  <si>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</si>
  <si>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</si>
  <si>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</si>
  <si>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</si>
  <si>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</si>
  <si>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</si>
  <si>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</si>
  <si>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</si>
  <si>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</si>
  <si>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</si>
  <si>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</si>
  <si>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</si>
  <si>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</si>
  <si>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</si>
  <si>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</si>
  <si>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</si>
  <si>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</si>
  <si>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</si>
  <si>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</si>
  <si>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</si>
  <si>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</si>
  <si>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</si>
  <si>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</si>
  <si>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</si>
  <si>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</si>
  <si>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</si>
  <si>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</si>
  <si>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</si>
  <si>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</si>
  <si>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</si>
  <si>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</si>
  <si>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</si>
  <si>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</si>
  <si>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</si>
  <si>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</si>
  <si>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</si>
  <si>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</si>
  <si>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</si>
  <si>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</si>
  <si>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</si>
  <si>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</si>
  <si>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</si>
  <si>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</si>
  <si>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</si>
  <si>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</si>
  <si>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</si>
  <si>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</si>
  <si>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</si>
  <si>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</si>
  <si>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</si>
  <si>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</si>
  <si>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</si>
  <si>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</si>
  <si>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</si>
  <si>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</si>
  <si>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</si>
  <si>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</si>
  <si>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</si>
  <si>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</si>
  <si>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</si>
  <si>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</si>
  <si>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</si>
  <si>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</si>
  <si>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</si>
  <si>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</si>
  <si>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</si>
  <si>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</si>
  <si>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</si>
  <si>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</si>
  <si>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</si>
  <si>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</si>
  <si>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</si>
  <si>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</si>
  <si>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</si>
  <si>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</si>
  <si>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</si>
  <si>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</si>
  <si>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</si>
  <si>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</si>
  <si>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</si>
  <si>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</si>
  <si>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</si>
  <si>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</si>
  <si>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</si>
  <si>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</si>
  <si>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</si>
  <si>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</si>
  <si>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</si>
  <si>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</si>
  <si>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</si>
  <si>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</si>
  <si>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</si>
  <si>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</si>
  <si>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</si>
  <si>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</si>
  <si>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</si>
  <si>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</si>
  <si>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</si>
  <si>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</si>
  <si>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</si>
  <si>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</si>
  <si>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</si>
  <si>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</si>
  <si>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</si>
  <si>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</si>
  <si>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</si>
  <si>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</si>
  <si>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</si>
  <si>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</si>
  <si>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</si>
  <si>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</si>
  <si>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</si>
  <si>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</si>
  <si>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</si>
  <si>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</si>
  <si>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</si>
  <si>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</si>
  <si>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</si>
  <si>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</si>
  <si>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</si>
  <si>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</si>
  <si>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</si>
  <si>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</si>
  <si>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</si>
  <si>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</si>
  <si>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</si>
  <si>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</si>
  <si>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</si>
  <si>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</si>
  <si>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</si>
  <si>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</si>
  <si>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</si>
  <si>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</si>
  <si>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</si>
  <si>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</si>
  <si>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</si>
  <si>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</si>
  <si>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</si>
  <si>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</si>
  <si>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</si>
  <si>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</si>
  <si>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</si>
  <si>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</si>
  <si>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</si>
  <si>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</si>
  <si>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</si>
  <si>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</si>
  <si>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</si>
  <si>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</si>
  <si>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</si>
  <si>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</si>
  <si>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</si>
  <si>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</si>
  <si>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</si>
  <si>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</si>
  <si>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</si>
  <si>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</si>
  <si>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</si>
  <si>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</si>
  <si>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</si>
  <si>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</si>
  <si>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</si>
  <si>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</si>
  <si>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</si>
  <si>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</si>
  <si>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</si>
  <si>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</si>
  <si>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</si>
  <si>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</si>
  <si>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</si>
  <si>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</si>
  <si>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</si>
  <si>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</si>
  <si>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</si>
  <si>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</si>
  <si>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</si>
  <si>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</si>
  <si>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</si>
  <si>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</si>
  <si>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</si>
  <si>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</si>
  <si>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</si>
  <si>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</si>
  <si>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</si>
  <si>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</si>
  <si>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</si>
  <si>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</si>
  <si>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</si>
  <si>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</si>
  <si>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</si>
  <si>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</si>
  <si>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</si>
  <si>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</si>
  <si>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</si>
  <si>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</si>
  <si>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</si>
  <si>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</si>
  <si>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</si>
  <si>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</si>
  <si>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</si>
  <si>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</si>
  <si>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</si>
  <si>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</si>
  <si>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</si>
  <si>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</si>
  <si>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</si>
  <si>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</si>
  <si>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</si>
  <si>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</si>
  <si>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</si>
  <si>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</si>
  <si>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</si>
  <si>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</si>
  <si>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</si>
  <si>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</si>
  <si>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</si>
  <si>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</si>
  <si>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</si>
  <si>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</si>
  <si>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</si>
  <si>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</si>
  <si>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</si>
  <si>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</si>
  <si>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</si>
  <si>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</si>
  <si>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</si>
  <si>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</si>
  <si>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</si>
  <si>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</si>
  <si>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</si>
  <si>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</si>
  <si>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</si>
  <si>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</si>
  <si>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</si>
  <si>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</si>
  <si>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</si>
  <si>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</si>
  <si>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</si>
  <si>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</si>
  <si>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</si>
  <si>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</si>
  <si>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</si>
  <si>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</si>
  <si>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</si>
  <si>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</si>
  <si>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</si>
  <si>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</si>
  <si>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</si>
  <si>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</si>
  <si>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</si>
  <si>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</si>
  <si>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</si>
  <si>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</si>
  <si>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</si>
  <si>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</si>
  <si>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</si>
  <si>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</si>
  <si>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</si>
  <si>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</si>
  <si>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</si>
  <si>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</si>
  <si>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</si>
  <si>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</si>
  <si>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</si>
  <si>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</si>
  <si>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</si>
  <si>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</si>
  <si>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</si>
  <si>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</si>
  <si>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</si>
  <si>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</si>
  <si>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</si>
  <si>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</si>
  <si>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</si>
  <si>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</si>
  <si>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</si>
  <si>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</si>
  <si>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</si>
  <si>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</si>
  <si>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</si>
  <si>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</si>
  <si>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</si>
  <si>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</si>
  <si>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</si>
  <si>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</si>
  <si>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</si>
  <si>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</si>
  <si>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</si>
  <si>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</si>
  <si>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</si>
  <si>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</si>
  <si>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</si>
  <si>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</si>
  <si>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</si>
  <si>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</si>
  <si>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</si>
  <si>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</si>
  <si>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</si>
  <si>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</si>
  <si>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</si>
  <si>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</si>
  <si>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</si>
  <si>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</si>
  <si>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</si>
  <si>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</si>
  <si>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</si>
  <si>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</si>
  <si>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</si>
  <si>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</si>
  <si>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</si>
  <si>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</si>
  <si>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</si>
  <si>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</si>
  <si>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</si>
  <si>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</si>
  <si>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</si>
  <si>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</si>
  <si>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</si>
  <si>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</si>
  <si>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</si>
  <si>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</si>
  <si>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</si>
  <si>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</si>
  <si>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</si>
  <si>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</si>
  <si>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</si>
  <si>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</si>
  <si>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</si>
  <si>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</si>
  <si>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</si>
  <si>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</si>
  <si>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</si>
  <si>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</si>
  <si>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</si>
  <si>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</si>
  <si>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</si>
  <si>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</si>
  <si>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</si>
  <si>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</si>
  <si>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</si>
  <si>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</si>
  <si>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</si>
  <si>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</si>
  <si>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</si>
  <si>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</si>
  <si>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</si>
  <si>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</si>
  <si>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</si>
  <si>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</si>
  <si>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</si>
  <si>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</si>
  <si>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</si>
  <si>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</si>
  <si>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</si>
  <si>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</si>
  <si>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</si>
  <si>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</si>
  <si>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</si>
  <si>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</si>
  <si>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</si>
  <si>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</si>
  <si>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</si>
  <si>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</si>
  <si>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</si>
  <si>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</si>
  <si>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</si>
  <si>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</si>
  <si>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</si>
  <si>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</si>
  <si>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</si>
  <si>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</si>
  <si>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</si>
  <si>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</si>
  <si>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</si>
  <si>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</si>
  <si>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</si>
  <si>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</si>
  <si>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</si>
  <si>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</si>
  <si>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</si>
  <si>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</si>
  <si>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</si>
  <si>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</si>
  <si>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</si>
  <si>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</si>
  <si>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</si>
  <si>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</si>
  <si>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</si>
  <si>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</si>
  <si>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</si>
  <si>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</si>
  <si>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</si>
  <si>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</si>
  <si>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</si>
  <si>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</si>
  <si>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</si>
  <si>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</si>
  <si>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</si>
  <si>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</si>
  <si>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</si>
  <si>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</si>
  <si>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</si>
  <si>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</si>
  <si>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</si>
  <si>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</si>
  <si>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</si>
  <si>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</si>
  <si>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</si>
  <si>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</si>
  <si>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</si>
  <si>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</si>
  <si>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</si>
  <si>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</si>
  <si>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</si>
  <si>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</si>
  <si>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</si>
  <si>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</si>
  <si>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</si>
  <si>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</si>
  <si>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</si>
  <si>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</si>
  <si>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</si>
  <si>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</si>
  <si>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</si>
  <si>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</si>
  <si>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</si>
  <si>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</si>
  <si>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</si>
  <si>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</si>
  <si>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</si>
  <si>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</si>
  <si>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</si>
  <si>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</si>
  <si>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</si>
  <si>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</si>
  <si>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</si>
  <si>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</si>
  <si>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</si>
  <si>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</si>
  <si>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</si>
  <si>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</si>
  <si>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</si>
  <si>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</si>
  <si>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</si>
  <si>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</si>
  <si>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</si>
  <si>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</si>
  <si>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</si>
  <si>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</si>
  <si>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</si>
  <si>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</si>
  <si>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</si>
  <si>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</si>
  <si>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</si>
  <si>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</si>
  <si>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</si>
  <si>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</si>
  <si>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</si>
  <si>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</si>
  <si>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</si>
  <si>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</si>
  <si>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</si>
  <si>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</si>
  <si>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</si>
  <si>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</si>
  <si>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</si>
  <si>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</si>
  <si>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</si>
  <si>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</si>
  <si>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</si>
  <si>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</si>
  <si>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</si>
  <si>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</si>
  <si>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</si>
  <si>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</si>
  <si>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</si>
  <si>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</si>
  <si>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</si>
  <si>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</si>
  <si>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</si>
  <si>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</si>
  <si>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</si>
  <si>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</si>
  <si>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</si>
  <si>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</si>
  <si>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</si>
  <si>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</si>
  <si>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</si>
  <si>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</si>
  <si>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</si>
  <si>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</si>
  <si>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</si>
  <si>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</si>
  <si>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</si>
  <si>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</si>
  <si>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</si>
  <si>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</si>
  <si>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</si>
  <si>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</si>
  <si>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</si>
  <si>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</si>
  <si>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</si>
  <si>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</si>
  <si>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</si>
  <si>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</si>
  <si>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</si>
  <si>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</si>
  <si>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</si>
  <si>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</si>
  <si>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</si>
  <si>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</si>
  <si>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</si>
  <si>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</si>
  <si>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</si>
  <si>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</si>
  <si>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</si>
  <si>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</si>
  <si>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</si>
  <si>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</si>
  <si>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</si>
  <si>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</si>
  <si>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</si>
  <si>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</si>
  <si>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</si>
  <si>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</si>
  <si>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</si>
  <si>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</si>
  <si>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</si>
  <si>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</si>
  <si>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</si>
  <si>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</si>
  <si>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</si>
  <si>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</si>
  <si>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</si>
  <si>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</si>
  <si>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</si>
  <si>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</si>
  <si>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</si>
  <si>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</si>
  <si>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</si>
  <si>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</si>
  <si>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</si>
  <si>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</si>
  <si>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</si>
  <si>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</si>
  <si>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</si>
  <si>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</si>
  <si>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</si>
  <si>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</si>
  <si>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</si>
  <si>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</si>
  <si>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</si>
  <si>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</si>
  <si>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</si>
  <si>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</si>
  <si>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</si>
  <si>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</si>
  <si>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</si>
  <si>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</si>
  <si>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</si>
  <si>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</si>
  <si>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</si>
  <si>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</si>
  <si>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</si>
  <si>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</si>
  <si>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</si>
  <si>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</si>
  <si>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</si>
  <si>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</si>
  <si>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</si>
  <si>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</si>
  <si>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</si>
  <si>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</si>
  <si>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</si>
  <si>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</si>
  <si>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</si>
  <si>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</si>
  <si>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</si>
  <si>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</si>
  <si>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</si>
  <si>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</si>
  <si>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</si>
  <si>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</si>
  <si>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</si>
  <si>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</si>
  <si>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</si>
  <si>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</si>
  <si>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</si>
  <si>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</si>
  <si>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</si>
  <si>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</si>
  <si>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</si>
  <si>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</si>
  <si>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</si>
  <si>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</si>
  <si>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</si>
  <si>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</si>
  <si>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</si>
  <si>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</si>
  <si>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</si>
  <si>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</si>
  <si>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</si>
  <si>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</si>
  <si>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</si>
  <si>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</si>
  <si>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</si>
  <si>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</si>
  <si>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</si>
  <si>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</si>
  <si>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</si>
  <si>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</si>
  <si>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</si>
  <si>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</si>
  <si>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</si>
  <si>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</si>
  <si>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</si>
  <si>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</si>
  <si>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</si>
  <si>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</si>
  <si>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</si>
  <si>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</si>
  <si>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</si>
  <si>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</si>
  <si>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</si>
  <si>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</si>
  <si>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</si>
  <si>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</si>
  <si>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</si>
  <si>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</si>
  <si>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</si>
  <si>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</si>
  <si>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</si>
  <si>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</si>
  <si>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</si>
  <si>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</si>
  <si>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</si>
  <si>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</si>
  <si>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</si>
  <si>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</si>
  <si>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</si>
  <si>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</si>
  <si>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</si>
  <si>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</si>
  <si>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</si>
  <si>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</si>
  <si>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</si>
  <si>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</si>
  <si>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</si>
  <si>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</si>
  <si>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</si>
  <si>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</si>
  <si>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</si>
  <si>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</si>
  <si>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</si>
  <si>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</si>
  <si>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</si>
  <si>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</si>
  <si>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</si>
  <si>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</si>
  <si>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</si>
  <si>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</si>
  <si>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</si>
  <si>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</si>
  <si>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</si>
  <si>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</si>
  <si>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</si>
  <si>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</si>
  <si>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</si>
  <si>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</si>
  <si>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</si>
  <si>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</si>
  <si>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</si>
  <si>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</si>
  <si>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</si>
  <si>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</si>
  <si>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</si>
  <si>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</si>
  <si>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</si>
  <si>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</si>
  <si>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</si>
  <si>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</si>
  <si>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</si>
  <si>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</si>
  <si>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</si>
  <si>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</si>
  <si>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</si>
  <si>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</si>
  <si>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</si>
  <si>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</si>
  <si>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</si>
  <si>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</si>
  <si>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</si>
  <si>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</si>
  <si>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</si>
  <si>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</si>
  <si>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</si>
  <si>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</si>
  <si>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</si>
  <si>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</si>
  <si>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</si>
  <si>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</si>
  <si>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</si>
  <si>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</si>
  <si>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</si>
  <si>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</si>
  <si>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</si>
  <si>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</si>
  <si>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</si>
  <si>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</si>
  <si>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</si>
  <si>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</si>
  <si>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</si>
  <si>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</si>
  <si>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</si>
  <si>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</si>
  <si>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</si>
  <si>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</si>
  <si>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</si>
  <si>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</si>
  <si>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</si>
  <si>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</si>
  <si>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</si>
  <si>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</si>
  <si>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</si>
  <si>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</si>
  <si>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</si>
  <si>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</si>
  <si>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</si>
  <si>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</si>
  <si>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</si>
  <si>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</si>
  <si>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</si>
  <si>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</si>
  <si>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</si>
  <si>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</si>
  <si>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</si>
  <si>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</si>
  <si>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</si>
  <si>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</si>
  <si>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</si>
  <si>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</si>
  <si>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</si>
  <si>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</si>
  <si>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</si>
  <si>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</si>
  <si>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</si>
  <si>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</si>
  <si>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</si>
  <si>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</si>
  <si>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</si>
  <si>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</si>
  <si>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</si>
  <si>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</si>
  <si>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</si>
  <si>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</si>
  <si>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</si>
  <si>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</si>
  <si>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</si>
  <si>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</si>
  <si>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</si>
  <si>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</si>
  <si>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</si>
  <si>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</si>
  <si>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</si>
  <si>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</si>
  <si>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</si>
  <si>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</si>
  <si>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</si>
  <si>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</si>
  <si>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</si>
  <si>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</si>
  <si>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</si>
  <si>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</si>
  <si>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</si>
  <si>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</si>
  <si>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</si>
  <si>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</si>
  <si>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</si>
  <si>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</si>
  <si>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</si>
  <si>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</si>
  <si>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</si>
  <si>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</si>
  <si>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</si>
  <si>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</si>
  <si>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</si>
  <si>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</si>
  <si>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</si>
  <si>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</si>
  <si>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</si>
  <si>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</si>
  <si>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</si>
  <si>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</si>
  <si>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</si>
  <si>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</si>
  <si>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</si>
  <si>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</si>
  <si>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</si>
  <si>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</si>
  <si>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</si>
  <si>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</si>
  <si>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</si>
  <si>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</si>
  <si>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</si>
  <si>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</si>
  <si>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</si>
  <si>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</si>
  <si>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</si>
  <si>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</si>
  <si>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</si>
  <si>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</si>
  <si>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</si>
  <si>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</si>
  <si>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</si>
  <si>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</si>
  <si>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</si>
  <si>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</si>
  <si>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</si>
  <si>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</si>
  <si>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</si>
  <si>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</si>
  <si>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</si>
  <si>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</si>
  <si>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</si>
  <si>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</si>
  <si>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</si>
  <si>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</si>
  <si>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</si>
  <si>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</si>
  <si>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</si>
  <si>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</si>
  <si>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</si>
  <si>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</si>
  <si>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</si>
  <si>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</si>
  <si>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</si>
  <si>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</si>
  <si>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</si>
  <si>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</si>
  <si>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</si>
  <si>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</si>
  <si>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</si>
  <si>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</si>
  <si>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</si>
  <si>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</si>
  <si>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</si>
  <si>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</si>
  <si>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</si>
  <si>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</si>
  <si>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</si>
  <si>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</si>
  <si>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</si>
  <si>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</si>
  <si>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</si>
  <si>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</si>
  <si>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</si>
  <si>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</si>
  <si>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</si>
  <si>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</si>
  <si>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</si>
  <si>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</si>
  <si>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</si>
  <si>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</si>
  <si>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</si>
  <si>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</si>
  <si>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</si>
  <si>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</si>
  <si>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</si>
  <si>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</si>
  <si>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</si>
  <si>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</si>
  <si>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</si>
  <si>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</si>
  <si>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</si>
  <si>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</si>
  <si>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</si>
  <si>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</si>
  <si>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</si>
  <si>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</si>
  <si>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</si>
  <si>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</si>
  <si>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</si>
  <si>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</si>
  <si>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</si>
  <si>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</si>
  <si>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</si>
  <si>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</si>
  <si>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</si>
  <si>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</si>
  <si>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</si>
  <si>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</si>
  <si>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</si>
  <si>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</si>
  <si>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</si>
  <si>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</si>
  <si>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</si>
  <si>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</si>
  <si>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</si>
  <si>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</si>
  <si>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</si>
  <si>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</si>
  <si>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</si>
  <si>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</si>
  <si>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</si>
  <si>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</si>
  <si>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</si>
  <si>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</si>
  <si>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</si>
  <si>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</si>
  <si>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</si>
  <si>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</si>
  <si>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</si>
  <si>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</si>
  <si>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</si>
  <si>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</si>
  <si>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</si>
  <si>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</si>
  <si>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</si>
  <si>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</si>
  <si>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</si>
  <si>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</si>
  <si>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</si>
  <si>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</si>
  <si>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</si>
  <si>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</si>
  <si>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</si>
  <si>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</si>
  <si>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</si>
  <si>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</si>
  <si>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</si>
  <si>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</si>
  <si>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</si>
  <si>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</si>
  <si>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</si>
  <si>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</si>
  <si>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</si>
  <si>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</si>
  <si>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</si>
  <si>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</si>
  <si>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</si>
  <si>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</si>
  <si>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</si>
  <si>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</si>
  <si>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</si>
  <si>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</si>
  <si>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</si>
  <si>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</si>
  <si>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</si>
  <si>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</si>
  <si>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</si>
  <si>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</si>
  <si>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</si>
  <si>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</si>
  <si>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</si>
  <si>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</si>
  <si>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</si>
  <si>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</si>
  <si>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</si>
  <si>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</si>
  <si>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</si>
  <si>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</si>
  <si>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</si>
  <si>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</si>
  <si>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</si>
  <si>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</si>
  <si>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</si>
  <si>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</si>
  <si>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</si>
  <si>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</si>
  <si>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</si>
  <si>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</si>
  <si>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</si>
  <si>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</si>
  <si>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</si>
  <si>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</si>
  <si>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</si>
  <si>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</si>
  <si>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</si>
  <si>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</si>
  <si>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</si>
  <si>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</si>
  <si>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</si>
  <si>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</si>
  <si>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</si>
  <si>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</si>
  <si>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</si>
  <si>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</si>
  <si>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</si>
  <si>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</si>
  <si>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</si>
  <si>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</si>
  <si>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</si>
  <si>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</si>
  <si>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</si>
  <si>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</si>
  <si>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</si>
  <si>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</si>
  <si>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</si>
  <si>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</si>
  <si>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</si>
  <si>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</si>
  <si>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</si>
  <si>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</si>
  <si>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</si>
  <si>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</si>
  <si>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</si>
  <si>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</si>
  <si>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</si>
  <si>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</si>
  <si>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</si>
  <si>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</si>
  <si>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</si>
  <si>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</si>
  <si>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</si>
  <si>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</si>
  <si>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</si>
  <si>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</si>
  <si>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</si>
  <si>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</si>
  <si>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</si>
  <si>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</si>
  <si>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</si>
  <si>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</si>
  <si>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</si>
  <si>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</si>
  <si>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</si>
  <si>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</si>
  <si>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</si>
  <si>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</si>
  <si>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</si>
  <si>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</si>
  <si>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</si>
  <si>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</si>
  <si>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</si>
  <si>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</si>
  <si>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</si>
  <si>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</si>
  <si>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</si>
  <si>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</si>
  <si>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</si>
  <si>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</si>
  <si>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</si>
  <si>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</si>
  <si>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</si>
  <si>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</si>
  <si>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</si>
  <si>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</si>
  <si>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</si>
  <si>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</si>
  <si>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</si>
  <si>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</si>
  <si>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</si>
  <si>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</si>
  <si>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</si>
  <si>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</si>
  <si>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</si>
  <si>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</si>
  <si>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</si>
  <si>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</si>
  <si>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</si>
  <si>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</si>
  <si>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</si>
  <si>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</si>
  <si>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</si>
  <si>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</si>
  <si>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</si>
  <si>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</si>
  <si>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</si>
  <si>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</si>
  <si>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</si>
  <si>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</si>
  <si>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</si>
  <si>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</si>
  <si>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</si>
  <si>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</si>
  <si>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</si>
  <si>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</si>
  <si>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</si>
  <si>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</si>
  <si>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</si>
  <si>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</si>
  <si>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</si>
  <si>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</si>
  <si>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</si>
  <si>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</si>
  <si>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</si>
  <si>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</si>
  <si>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</si>
  <si>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</si>
  <si>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</si>
  <si>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</si>
  <si>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</si>
  <si>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</si>
  <si>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</si>
  <si>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</si>
  <si>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</si>
  <si>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</si>
  <si>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</si>
  <si>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</si>
  <si>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</si>
  <si>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</si>
  <si>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</si>
  <si>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</si>
  <si>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</si>
  <si>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</si>
  <si>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</si>
  <si>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</si>
  <si>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</si>
  <si>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</si>
  <si>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</si>
  <si>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</si>
  <si>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</si>
  <si>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</si>
  <si>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</si>
  <si>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</si>
  <si>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</si>
  <si>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</si>
  <si>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</si>
  <si>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</si>
  <si>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</si>
  <si>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</si>
  <si>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</si>
  <si>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</si>
  <si>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</si>
  <si>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</si>
  <si>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</si>
  <si>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</si>
  <si>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</si>
  <si>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</si>
  <si>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</si>
  <si>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</si>
  <si>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</si>
  <si>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</si>
  <si>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</si>
  <si>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</si>
  <si>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</si>
  <si>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</si>
  <si>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</si>
  <si>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</si>
  <si>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</si>
  <si>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</si>
  <si>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</si>
  <si>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</si>
  <si>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</si>
  <si>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</si>
  <si>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</si>
  <si>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</si>
  <si>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</si>
  <si>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</si>
  <si>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</si>
  <si>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</si>
  <si>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</si>
  <si>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</si>
  <si>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</si>
  <si>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</si>
  <si>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</si>
  <si>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</si>
  <si>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</si>
  <si>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</si>
  <si>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</si>
  <si>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</si>
  <si>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</si>
  <si>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</si>
  <si>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</si>
  <si>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</si>
  <si>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</si>
  <si>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</si>
  <si>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</si>
  <si>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</si>
  <si>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</si>
  <si>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</si>
  <si>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</si>
  <si>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</si>
  <si>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</si>
  <si>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</si>
  <si>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</si>
  <si>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</si>
  <si>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</si>
  <si>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</si>
  <si>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</si>
  <si>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</si>
  <si>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</si>
  <si>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</si>
  <si>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</si>
  <si>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</si>
  <si>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</si>
  <si>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</si>
  <si>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</si>
  <si>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</si>
  <si>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</si>
  <si>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</si>
  <si>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</si>
  <si>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</si>
  <si>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</si>
  <si>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</si>
  <si>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</si>
  <si>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</si>
  <si>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</si>
  <si>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</si>
  <si>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</si>
  <si>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</si>
  <si>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</si>
  <si>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</si>
  <si>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</si>
  <si>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</si>
  <si>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</si>
  <si>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</si>
  <si>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</si>
  <si>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</si>
  <si>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</si>
  <si>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</si>
  <si>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</si>
  <si>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</si>
  <si>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</si>
  <si>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</si>
  <si>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</si>
  <si>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</si>
  <si>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</si>
  <si>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</si>
  <si>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</si>
  <si>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</si>
  <si>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</si>
  <si>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</si>
  <si>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</si>
  <si>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</si>
  <si>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</si>
  <si>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</si>
  <si>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</si>
  <si>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</si>
  <si>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</si>
  <si>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</si>
  <si>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</si>
  <si>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</si>
  <si>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</si>
  <si>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</si>
  <si>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</si>
  <si>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</si>
  <si>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</si>
  <si>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</si>
  <si>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</si>
  <si>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</si>
  <si>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</si>
  <si>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</si>
  <si>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</si>
  <si>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</si>
  <si>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</si>
  <si>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</si>
  <si>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</si>
  <si>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</si>
  <si>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</si>
  <si>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</si>
  <si>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</si>
  <si>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</si>
  <si>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</si>
  <si>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</si>
  <si>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</si>
  <si>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</si>
  <si>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</si>
  <si>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</si>
  <si>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</si>
  <si>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</si>
  <si>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</si>
  <si>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</si>
  <si>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</si>
  <si>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</si>
  <si>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</si>
  <si>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</si>
  <si>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</si>
  <si>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</si>
  <si>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</si>
  <si>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</si>
  <si>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</si>
  <si>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</si>
  <si>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</si>
  <si>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</si>
  <si>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</si>
  <si>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</si>
  <si>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</si>
  <si>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</si>
  <si>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</si>
  <si>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</si>
  <si>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</si>
  <si>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</si>
  <si>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</si>
  <si>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</si>
  <si>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</si>
  <si>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</si>
  <si>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</si>
  <si>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</si>
  <si>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</si>
  <si>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</si>
  <si>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</si>
  <si>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</si>
  <si>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</si>
  <si>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</si>
  <si>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</si>
  <si>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</si>
  <si>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</si>
  <si>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</si>
  <si>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</si>
  <si>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</si>
  <si>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</si>
  <si>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</si>
  <si>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</si>
  <si>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</si>
  <si>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</si>
  <si>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</si>
  <si>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</si>
  <si>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</si>
  <si>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</si>
  <si>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</si>
  <si>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</si>
  <si>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</si>
  <si>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</si>
  <si>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</si>
  <si>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</si>
  <si>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</si>
  <si>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</si>
  <si>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</si>
  <si>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</si>
  <si>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</si>
  <si>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</si>
  <si>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</si>
  <si>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</si>
  <si>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</si>
  <si>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</si>
  <si>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</si>
  <si>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</si>
  <si>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</si>
  <si>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</si>
  <si>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</si>
  <si>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</si>
  <si>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</si>
  <si>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</si>
  <si>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</si>
  <si>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</si>
  <si>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</si>
  <si>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</si>
  <si>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</si>
  <si>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</si>
  <si>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</si>
  <si>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</si>
  <si>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</si>
  <si>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</si>
  <si>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</si>
  <si>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</si>
  <si>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</si>
  <si>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</si>
  <si>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</si>
  <si>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</si>
  <si>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</si>
  <si>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</si>
  <si>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</si>
  <si>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</si>
  <si>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</si>
  <si>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</si>
  <si>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</si>
  <si>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</si>
  <si>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</si>
  <si>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</si>
  <si>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</si>
  <si>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</si>
  <si>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</si>
  <si>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</si>
  <si>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</si>
  <si>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</si>
  <si>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</si>
  <si>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</si>
  <si>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</si>
  <si>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</si>
  <si>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</si>
  <si>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</si>
  <si>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</si>
  <si>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</si>
  <si>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</si>
  <si>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</si>
  <si>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</si>
  <si>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</si>
  <si>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</si>
  <si>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</si>
  <si>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</si>
  <si>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</si>
  <si>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</si>
  <si>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</si>
  <si>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</si>
  <si>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</si>
  <si>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</si>
  <si>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</si>
  <si>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</si>
  <si>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</si>
  <si>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</si>
  <si>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</si>
  <si>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</si>
  <si>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</si>
  <si>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</si>
  <si>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</si>
  <si>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</si>
  <si>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</si>
  <si>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</si>
  <si>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</si>
  <si>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</si>
  <si>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</si>
  <si>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</si>
  <si>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</si>
  <si>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</si>
  <si>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</si>
  <si>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</si>
  <si>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</si>
  <si>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</si>
  <si>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</si>
  <si>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</si>
  <si>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</si>
  <si>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</si>
  <si>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</si>
  <si>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</si>
  <si>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</si>
  <si>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</si>
  <si>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</si>
  <si>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</si>
  <si>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</si>
  <si>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</si>
  <si>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</si>
  <si>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</si>
  <si>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</si>
  <si>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</si>
  <si>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</si>
  <si>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</si>
  <si>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</si>
  <si>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</si>
  <si>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</si>
  <si>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</si>
  <si>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</si>
  <si>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</si>
  <si>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</si>
  <si>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</si>
  <si>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</si>
  <si>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</si>
  <si>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</si>
  <si>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</si>
  <si>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</si>
  <si>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</si>
  <si>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</si>
  <si>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</si>
  <si>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</si>
  <si>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</si>
  <si>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</si>
  <si>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</si>
  <si>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</si>
  <si>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</si>
  <si>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</si>
  <si>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</si>
  <si>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</si>
  <si>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</si>
  <si>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</si>
  <si>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</si>
  <si>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</si>
  <si>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</si>
  <si>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</si>
  <si>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</si>
  <si>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</si>
  <si>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</si>
  <si>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</si>
  <si>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</si>
  <si>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</si>
  <si>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</si>
  <si>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</si>
  <si>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</si>
  <si>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</si>
  <si>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</si>
  <si>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</si>
  <si>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</si>
  <si>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</si>
  <si>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</si>
  <si>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</si>
  <si>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</si>
  <si>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</si>
  <si>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</si>
  <si>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</si>
  <si>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</si>
  <si>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</si>
  <si>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</si>
  <si>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</si>
  <si>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</si>
  <si>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</si>
  <si>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</si>
  <si>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</si>
  <si>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</si>
  <si>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</si>
  <si>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</si>
  <si>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</si>
  <si>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</si>
  <si>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</si>
  <si>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</si>
  <si>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</si>
  <si>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</si>
  <si>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</si>
  <si>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</si>
  <si>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</si>
  <si>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</si>
  <si>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</si>
  <si>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</si>
  <si>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</si>
  <si>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</si>
  <si>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</si>
  <si>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</si>
  <si>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</si>
  <si>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</si>
  <si>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</si>
  <si>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</si>
  <si>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</si>
  <si>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</si>
  <si>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</si>
  <si>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</si>
  <si>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</si>
  <si>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</si>
  <si>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</si>
  <si>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</si>
  <si>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</si>
  <si>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</si>
  <si>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</si>
  <si>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</si>
  <si>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</si>
  <si>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</si>
  <si>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</si>
  <si>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</si>
  <si>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</si>
  <si>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</si>
  <si>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</si>
  <si>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</si>
  <si>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</si>
  <si>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</si>
  <si>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</si>
  <si>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</si>
  <si>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</si>
  <si>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</si>
  <si>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</si>
  <si>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</si>
  <si>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</si>
  <si>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</si>
  <si>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</si>
  <si>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</si>
  <si>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</si>
  <si>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</si>
  <si>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</si>
  <si>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</si>
  <si>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</si>
  <si>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</si>
  <si>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</si>
  <si>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</si>
  <si>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</si>
  <si>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</si>
  <si>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</si>
  <si>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</si>
  <si>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</si>
  <si>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</si>
  <si>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</si>
  <si>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</si>
  <si>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</si>
  <si>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</si>
  <si>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</si>
  <si>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</si>
  <si>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</si>
  <si>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</si>
  <si>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</si>
  <si>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</si>
  <si>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</si>
  <si>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</si>
  <si>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</si>
  <si>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</si>
  <si>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</si>
  <si>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</si>
  <si>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</si>
  <si>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</si>
  <si>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</si>
  <si>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</si>
  <si>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</si>
  <si>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</si>
  <si>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</si>
  <si>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</si>
  <si>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</si>
  <si>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</si>
  <si>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</si>
  <si>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</si>
  <si>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</si>
  <si>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</si>
  <si>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</si>
  <si>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</si>
  <si>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</si>
  <si>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</si>
  <si>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</si>
  <si>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</si>
  <si>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</si>
  <si>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</si>
  <si>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</si>
  <si>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</si>
  <si>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</si>
  <si>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</si>
  <si>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</si>
  <si>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</si>
  <si>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</si>
  <si>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</si>
  <si>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</si>
  <si>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</si>
  <si>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</si>
  <si>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</si>
  <si>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</si>
  <si>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</si>
  <si>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</si>
  <si>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</si>
  <si>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</si>
  <si>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</si>
  <si>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</si>
  <si>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</si>
  <si>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</si>
  <si>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</si>
  <si>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</si>
  <si>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</si>
  <si>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</si>
  <si>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</si>
  <si>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</si>
  <si>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</si>
  <si>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</si>
  <si>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</si>
  <si>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</si>
  <si>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</si>
  <si>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</si>
  <si>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</si>
  <si>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</si>
  <si>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</si>
  <si>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</si>
  <si>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</si>
  <si>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</si>
  <si>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</si>
  <si>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</si>
  <si>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</si>
  <si>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</si>
  <si>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</si>
  <si>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</si>
  <si>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</si>
  <si>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</si>
  <si>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</si>
  <si>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</si>
  <si>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</si>
  <si>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</si>
  <si>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</si>
  <si>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</si>
  <si>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</si>
  <si>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</si>
  <si>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</si>
  <si>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</si>
  <si>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</si>
  <si>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</si>
  <si>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</si>
  <si>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</si>
  <si>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</si>
  <si>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</si>
  <si>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</si>
  <si>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</si>
  <si>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</si>
  <si>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</si>
  <si>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</si>
  <si>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</si>
  <si>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</si>
  <si>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</si>
  <si>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</si>
  <si>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</si>
  <si>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</si>
  <si>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</si>
  <si>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</si>
  <si>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</si>
  <si>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</si>
  <si>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</si>
  <si>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</si>
  <si>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</si>
  <si>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</si>
  <si>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</si>
  <si>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</si>
  <si>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</si>
  <si>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</si>
  <si>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</si>
  <si>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</si>
  <si>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</si>
  <si>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</si>
  <si>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</si>
  <si>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</si>
  <si>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</si>
  <si>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</si>
  <si>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</si>
  <si>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</si>
  <si>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</si>
  <si>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</si>
  <si>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</si>
  <si>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</si>
  <si>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</si>
  <si>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</si>
  <si>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</si>
  <si>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</si>
  <si>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</si>
  <si>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</si>
  <si>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</si>
  <si>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</si>
  <si>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</si>
  <si>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</si>
  <si>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</si>
  <si>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</si>
  <si>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</si>
  <si>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</si>
  <si>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</si>
  <si>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</si>
  <si>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</si>
  <si>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</si>
  <si>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</si>
  <si>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</si>
  <si>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</si>
  <si>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</si>
  <si>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</si>
  <si>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</si>
  <si>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</si>
  <si>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</si>
  <si>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</si>
  <si>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</si>
  <si>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</si>
  <si>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</si>
  <si>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</si>
  <si>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</si>
  <si>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</si>
  <si>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</si>
  <si>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</si>
  <si>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</si>
  <si>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</si>
  <si>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</si>
  <si>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</si>
  <si>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</si>
  <si>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</si>
  <si>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</si>
  <si>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</si>
  <si>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</si>
  <si>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</si>
  <si>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</si>
  <si>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</si>
  <si>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</si>
  <si>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</si>
  <si>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</si>
  <si>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</si>
  <si>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</si>
  <si>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</si>
  <si>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</si>
  <si>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</si>
  <si>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</si>
  <si>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</si>
  <si>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</si>
  <si>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</si>
  <si>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</si>
  <si>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</si>
  <si>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</si>
  <si>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</si>
  <si>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</si>
  <si>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</si>
  <si>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</si>
  <si>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</si>
  <si>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</si>
  <si>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</si>
  <si>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</si>
  <si>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</si>
  <si>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</si>
  <si>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</si>
  <si>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</si>
  <si>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</si>
  <si>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</si>
  <si>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</si>
  <si>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</si>
  <si>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</si>
  <si>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</si>
  <si>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</si>
  <si>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</si>
  <si>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</si>
  <si>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</si>
  <si>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</si>
  <si>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</si>
  <si>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</si>
  <si>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</si>
  <si>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</si>
  <si>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</si>
  <si>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</si>
  <si>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</si>
  <si>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</si>
  <si>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</si>
  <si>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</si>
  <si>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</si>
  <si>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</si>
  <si>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</si>
  <si>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</si>
  <si>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</si>
  <si>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</si>
  <si>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</si>
  <si>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</si>
  <si>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</si>
  <si>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</si>
  <si>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</si>
  <si>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</si>
  <si>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</si>
  <si>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</si>
  <si>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</si>
  <si>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</si>
  <si>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</si>
  <si>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</si>
  <si>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</si>
  <si>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</si>
  <si>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</si>
  <si>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</si>
  <si>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</si>
  <si>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</si>
  <si>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</si>
  <si>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</si>
  <si>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</si>
  <si>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</si>
  <si>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</si>
  <si>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</si>
  <si>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</si>
  <si>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</si>
  <si>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</si>
  <si>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</si>
  <si>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</si>
  <si>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</si>
  <si>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</si>
  <si>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</si>
  <si>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</si>
  <si>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</si>
  <si>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</si>
  <si>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</si>
  <si>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</si>
  <si>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</si>
  <si>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</si>
  <si>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</si>
  <si>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</si>
  <si>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</si>
  <si>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</si>
  <si>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</si>
  <si>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</si>
  <si>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</si>
  <si>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</si>
  <si>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</si>
  <si>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</si>
  <si>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</si>
  <si>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</si>
  <si>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</si>
  <si>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</si>
  <si>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</si>
  <si>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</si>
  <si>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</si>
  <si>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</si>
  <si>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</si>
  <si>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</si>
  <si>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</si>
  <si>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</si>
  <si>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</si>
  <si>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</si>
  <si>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</si>
  <si>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</si>
  <si>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</si>
  <si>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</si>
  <si>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</si>
  <si>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</si>
  <si>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</si>
  <si>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</si>
  <si>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</si>
  <si>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</si>
  <si>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</si>
  <si>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</si>
  <si>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</si>
  <si>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</si>
  <si>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</si>
  <si>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</si>
  <si>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</si>
  <si>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</si>
  <si>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</si>
  <si>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</si>
  <si>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</si>
  <si>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</si>
  <si>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</si>
  <si>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</si>
  <si>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</si>
  <si>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</si>
  <si>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</si>
  <si>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</si>
  <si>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</si>
  <si>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</si>
  <si>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</si>
  <si>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</si>
  <si>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</si>
  <si>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</si>
  <si>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</si>
  <si>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</si>
  <si>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</si>
  <si>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</si>
  <si>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</si>
  <si>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</si>
  <si>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</si>
  <si>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</si>
  <si>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</si>
  <si>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</si>
  <si>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</si>
  <si>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</si>
  <si>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</si>
  <si>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</si>
  <si>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</si>
  <si>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</si>
  <si>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</si>
  <si>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</si>
  <si>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</si>
  <si>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</si>
  <si>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</si>
  <si>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</si>
  <si>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</si>
  <si>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</si>
  <si>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</si>
  <si>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</si>
  <si>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</si>
  <si>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</si>
  <si>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</si>
  <si>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</si>
  <si>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</si>
  <si>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</si>
  <si>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</si>
  <si>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</si>
  <si>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</si>
  <si>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</si>
  <si>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</si>
  <si>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</si>
  <si>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</si>
  <si>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</si>
  <si>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</si>
  <si>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</si>
  <si>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</si>
  <si>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</si>
  <si>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</si>
  <si>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</si>
  <si>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</si>
  <si>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</si>
  <si>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</si>
  <si>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</si>
  <si>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</si>
  <si>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</si>
  <si>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</si>
  <si>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</si>
  <si>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</si>
  <si>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</si>
  <si>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</si>
  <si>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</si>
  <si>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</si>
  <si>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</si>
  <si>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</si>
  <si>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</si>
  <si>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</si>
  <si>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</si>
  <si>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</si>
  <si>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</si>
  <si>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</si>
  <si>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</si>
  <si>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</si>
  <si>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</si>
  <si>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</si>
  <si>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</si>
  <si>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</si>
  <si>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</si>
  <si>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</si>
  <si>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</si>
  <si>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</si>
  <si>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</si>
  <si>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</si>
  <si>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</si>
  <si>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</si>
  <si>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</si>
  <si>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</si>
  <si>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</si>
  <si>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</si>
  <si>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</si>
  <si>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</si>
  <si>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</si>
  <si>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</si>
  <si>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</si>
  <si>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</si>
  <si>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</si>
  <si>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</si>
  <si>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</si>
  <si>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</si>
  <si>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</si>
  <si>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</si>
  <si>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</si>
  <si>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</si>
  <si>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</si>
  <si>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</si>
  <si>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</si>
  <si>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</si>
  <si>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</si>
  <si>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</si>
  <si>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</si>
  <si>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</si>
  <si>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</si>
  <si>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</si>
  <si>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</si>
  <si>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</si>
  <si>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</si>
  <si>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</si>
  <si>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</si>
  <si>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</si>
  <si>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</si>
  <si>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</si>
  <si>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</si>
  <si>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</si>
  <si>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</si>
  <si>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</si>
  <si>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</si>
  <si>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</si>
  <si>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</si>
  <si>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</si>
  <si>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</si>
  <si>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</si>
  <si>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</si>
  <si>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</si>
  <si>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</si>
  <si>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</si>
  <si>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</si>
  <si>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</si>
  <si>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</si>
  <si>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</si>
  <si>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</si>
  <si>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</si>
  <si>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</si>
  <si>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</si>
  <si>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</si>
  <si>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</si>
  <si>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</si>
  <si>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</si>
  <si>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</si>
  <si>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</si>
  <si>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</si>
  <si>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</si>
  <si>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</si>
  <si>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</si>
  <si>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</si>
  <si>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</si>
  <si>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</si>
  <si>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</si>
  <si>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</si>
  <si>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</si>
  <si>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</si>
  <si>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</si>
  <si>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</si>
  <si>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</si>
  <si>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</si>
  <si>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</si>
  <si>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</si>
  <si>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</si>
  <si>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</si>
  <si>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</si>
  <si>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</si>
  <si>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</si>
  <si>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</si>
  <si>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</si>
  <si>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</si>
  <si>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</si>
  <si>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</si>
  <si>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</si>
  <si>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</si>
  <si>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</si>
  <si>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</si>
  <si>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</si>
  <si>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</si>
  <si>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</si>
  <si>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</si>
  <si>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</si>
  <si>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</si>
  <si>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</si>
  <si>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</si>
  <si>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</si>
  <si>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</si>
  <si>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</si>
  <si>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</si>
  <si>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</si>
  <si>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</si>
  <si>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</si>
  <si>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</si>
  <si>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</si>
  <si>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</si>
  <si>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</si>
  <si>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</si>
  <si>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</si>
  <si>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</si>
  <si>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</si>
  <si>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</si>
  <si>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</si>
  <si>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</si>
  <si>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</si>
  <si>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</si>
  <si>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</si>
  <si>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</si>
  <si>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</si>
  <si>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</si>
  <si>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</si>
  <si>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</si>
  <si>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</si>
  <si>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</si>
  <si>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</si>
  <si>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</si>
  <si>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</si>
  <si>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</si>
  <si>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</si>
  <si>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</si>
  <si>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</si>
  <si>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</si>
  <si>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</si>
  <si>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</si>
  <si>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</si>
  <si>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</si>
  <si>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</si>
  <si>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</si>
  <si>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</si>
  <si>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</si>
  <si>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</si>
  <si>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</si>
  <si>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</si>
  <si>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</si>
  <si>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</si>
  <si>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</si>
  <si>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</si>
  <si>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</si>
  <si>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</si>
  <si>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</si>
  <si>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</si>
  <si>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</si>
  <si>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</si>
  <si>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</si>
  <si>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</si>
  <si>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</si>
  <si>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</si>
  <si>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</si>
  <si>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</si>
  <si>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</si>
  <si>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</si>
  <si>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</si>
  <si>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</si>
  <si>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</si>
  <si>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</si>
  <si>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</si>
  <si>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</si>
  <si>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</si>
  <si>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</si>
  <si>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</si>
  <si>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</si>
  <si>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</si>
  <si>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</si>
  <si>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</si>
  <si>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</si>
  <si>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</si>
  <si>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</si>
  <si>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</si>
  <si>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</si>
  <si>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</si>
  <si>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</si>
  <si>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</si>
  <si>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</si>
  <si>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</si>
  <si>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</si>
  <si>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</si>
  <si>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</si>
  <si>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</si>
  <si>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</si>
  <si>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</si>
  <si>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</si>
  <si>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</si>
  <si>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</si>
  <si>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</si>
  <si>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</si>
  <si>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</si>
  <si>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</si>
  <si>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</si>
  <si>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</si>
  <si>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</si>
  <si>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</si>
  <si>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</si>
  <si>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</si>
  <si>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</si>
  <si>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</si>
  <si>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</si>
  <si>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</si>
  <si>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</si>
  <si>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</si>
  <si>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</si>
  <si>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</si>
  <si>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</si>
  <si>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</si>
  <si>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</si>
  <si>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</si>
  <si>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</si>
  <si>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</si>
  <si>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</si>
  <si>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</si>
  <si>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</si>
  <si>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</si>
  <si>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</si>
  <si>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</si>
  <si>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</si>
  <si>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</si>
  <si>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</si>
  <si>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</si>
  <si>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</si>
  <si>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</si>
  <si>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</si>
  <si>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</si>
  <si>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</si>
  <si>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</si>
  <si>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</si>
  <si>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</si>
  <si>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</si>
  <si>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</si>
  <si>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</si>
  <si>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</si>
  <si>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</si>
  <si>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</si>
  <si>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</si>
  <si>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</si>
  <si>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</si>
  <si>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</si>
  <si>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</si>
  <si>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</si>
  <si>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</si>
  <si>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</si>
  <si>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</si>
  <si>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</si>
  <si>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</si>
  <si>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</si>
  <si>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</si>
  <si>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</si>
  <si>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</si>
  <si>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</si>
  <si>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</si>
  <si>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</si>
  <si>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</si>
  <si>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</si>
  <si>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</si>
  <si>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</si>
  <si>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</si>
  <si>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</si>
  <si>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</si>
  <si>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</si>
  <si>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</si>
  <si>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</si>
  <si>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</si>
  <si>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</si>
  <si>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</si>
  <si>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</si>
  <si>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</si>
  <si>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</si>
  <si>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</si>
  <si>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</si>
  <si>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</si>
  <si>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</si>
  <si>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</si>
  <si>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</si>
  <si>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</si>
  <si>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</si>
  <si>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</si>
  <si>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</si>
  <si>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</si>
  <si>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</si>
  <si>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</si>
  <si>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</si>
  <si>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</si>
  <si>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</si>
  <si>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</si>
  <si>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</si>
  <si>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</si>
  <si>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</si>
  <si>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</si>
  <si>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</si>
  <si>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</si>
  <si>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</si>
  <si>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</si>
  <si>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</si>
  <si>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</si>
  <si>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</si>
  <si>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</si>
  <si>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</si>
  <si>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</si>
  <si>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</si>
  <si>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</si>
  <si>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</si>
  <si>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</si>
  <si>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</si>
  <si>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</si>
  <si>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</si>
  <si>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</si>
  <si>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</si>
  <si>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</si>
  <si>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</si>
  <si>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</si>
  <si>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</si>
  <si>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</si>
  <si>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</si>
  <si>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</si>
  <si>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</si>
  <si>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</si>
  <si>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</si>
  <si>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</si>
  <si>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</si>
  <si>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</si>
  <si>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</si>
  <si>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</si>
  <si>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</si>
  <si>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</si>
  <si>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</si>
  <si>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</si>
  <si>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</si>
  <si>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</si>
  <si>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</si>
  <si>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</si>
  <si>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</si>
  <si>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</si>
  <si>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</si>
  <si>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</si>
  <si>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</si>
  <si>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</si>
  <si>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</si>
  <si>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</si>
  <si>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</si>
  <si>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</si>
  <si>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</si>
  <si>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</si>
  <si>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</si>
  <si>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</si>
  <si>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</si>
  <si>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</si>
  <si>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</si>
  <si>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</si>
  <si>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</si>
  <si>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</si>
  <si>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</si>
  <si>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</si>
  <si>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</si>
  <si>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</si>
  <si>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</si>
  <si>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</si>
  <si>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</si>
  <si>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</si>
  <si>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</si>
  <si>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</si>
  <si>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</si>
  <si>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</si>
  <si>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</si>
  <si>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</si>
  <si>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</si>
  <si>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</si>
  <si>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</si>
  <si>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</si>
  <si>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</si>
  <si>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</si>
  <si>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</si>
  <si>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</si>
  <si>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</si>
  <si>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</si>
  <si>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</si>
  <si>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</si>
  <si>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</si>
  <si>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</si>
  <si>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</si>
  <si>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</si>
  <si>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</si>
  <si>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</si>
  <si>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</si>
  <si>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</si>
  <si>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</si>
  <si>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</si>
  <si>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</si>
  <si>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</si>
  <si>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</si>
  <si>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</si>
  <si>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</si>
  <si>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</si>
  <si>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</si>
  <si>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</si>
  <si>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</si>
  <si>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</si>
  <si>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</si>
  <si>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</si>
  <si>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</si>
  <si>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</si>
  <si>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</si>
  <si>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</si>
  <si>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</si>
  <si>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</si>
  <si>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</si>
  <si>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</si>
  <si>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</si>
  <si>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</si>
  <si>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</si>
  <si>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</si>
  <si>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</si>
  <si>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</si>
  <si>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</si>
  <si>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</si>
  <si>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</si>
  <si>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</si>
  <si>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</si>
  <si>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</si>
  <si>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</si>
  <si>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</si>
  <si>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</si>
  <si>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</si>
  <si>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</si>
  <si>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</si>
  <si>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</si>
  <si>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</si>
  <si>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</si>
  <si>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</si>
  <si>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</si>
  <si>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</si>
  <si>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</si>
  <si>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</si>
  <si>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</si>
  <si>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</si>
  <si>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</si>
  <si>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</si>
  <si>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</si>
  <si>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</si>
  <si>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</si>
  <si>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</si>
  <si>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</si>
  <si>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</si>
  <si>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</si>
  <si>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</si>
  <si>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</si>
  <si>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</si>
  <si>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</si>
  <si>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</si>
  <si>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</si>
  <si>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</si>
  <si>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</si>
  <si>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</si>
  <si>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</si>
  <si>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</si>
  <si>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</si>
  <si>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</si>
  <si>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</si>
  <si>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</si>
  <si>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</si>
  <si>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</si>
  <si>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</si>
  <si>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</si>
  <si>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</si>
  <si>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</si>
  <si>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</si>
  <si>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</si>
  <si>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</si>
  <si>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</si>
  <si>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</si>
  <si>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</si>
  <si>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</si>
  <si>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</si>
  <si>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</si>
  <si>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</si>
  <si>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</si>
  <si>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</si>
  <si>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</si>
  <si>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</si>
  <si>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</si>
  <si>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</si>
  <si>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</si>
  <si>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</si>
  <si>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</si>
  <si>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</si>
  <si>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</si>
  <si>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</si>
  <si>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</si>
  <si>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</si>
  <si>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</si>
  <si>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</si>
  <si>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</si>
  <si>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</si>
  <si>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</si>
  <si>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</si>
  <si>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</si>
  <si>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</si>
  <si>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</si>
  <si>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</si>
  <si>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</si>
  <si>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</si>
  <si>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</si>
  <si>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</si>
  <si>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</si>
  <si>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</si>
  <si>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</si>
  <si>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</si>
  <si>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</si>
  <si>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</si>
  <si>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</si>
  <si>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</si>
  <si>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</si>
  <si>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</si>
  <si>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</si>
  <si>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</si>
  <si>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</si>
  <si>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</si>
  <si>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</si>
  <si>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</si>
  <si>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</si>
  <si>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</si>
  <si>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</si>
  <si>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</si>
  <si>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</si>
  <si>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</si>
  <si>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</si>
  <si>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</si>
  <si>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</si>
  <si>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</si>
  <si>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</si>
  <si>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</si>
  <si>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</si>
  <si>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</si>
  <si>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</si>
  <si>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</si>
  <si>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</si>
  <si>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</si>
  <si>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</si>
  <si>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</si>
  <si>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</si>
  <si>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</si>
  <si>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</si>
  <si>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</si>
  <si>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</si>
  <si>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</si>
  <si>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</si>
  <si>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</si>
  <si>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</si>
  <si>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</si>
  <si>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</si>
  <si>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</si>
  <si>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</si>
  <si>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</si>
  <si>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</si>
  <si>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</si>
  <si>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</si>
  <si>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</si>
  <si>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</si>
  <si>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</si>
  <si>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</si>
  <si>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</si>
  <si>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</si>
  <si>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</si>
  <si>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</si>
  <si>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</si>
  <si>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</si>
  <si>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</si>
  <si>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</si>
  <si>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</si>
  <si>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</si>
  <si>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</si>
  <si>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</si>
  <si>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</si>
  <si>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</si>
  <si>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</si>
  <si>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</si>
  <si>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</si>
  <si>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</si>
  <si>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</si>
  <si>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</si>
  <si>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</si>
  <si>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</si>
  <si>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</si>
  <si>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</si>
  <si>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</si>
  <si>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</si>
  <si>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</si>
  <si>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</si>
  <si>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</si>
  <si>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</si>
  <si>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</si>
  <si>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</si>
  <si>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</si>
  <si>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</si>
  <si>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</si>
  <si>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</si>
  <si>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</si>
  <si>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</si>
  <si>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</si>
  <si>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</si>
  <si>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</si>
  <si>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</si>
  <si>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</si>
  <si>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</si>
  <si>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</si>
  <si>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</si>
  <si>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</si>
  <si>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</si>
  <si>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</si>
  <si>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</si>
  <si>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</si>
  <si>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</si>
  <si>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</si>
  <si>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</si>
  <si>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</si>
  <si>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</si>
  <si>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</si>
  <si>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</si>
  <si>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</si>
  <si>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</si>
  <si>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</si>
  <si>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</si>
  <si>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</si>
  <si>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</si>
  <si>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</si>
  <si>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</si>
  <si>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</si>
  <si>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</si>
  <si>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</si>
  <si>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</si>
  <si>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</si>
  <si>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</si>
  <si>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</si>
  <si>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</si>
  <si>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</si>
  <si>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</si>
  <si>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</si>
  <si>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</si>
  <si>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</si>
  <si>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</si>
  <si>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</si>
  <si>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</si>
  <si>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</si>
  <si>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</si>
  <si>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</si>
  <si>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</si>
  <si>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</si>
  <si>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</si>
  <si>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</si>
  <si>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</si>
  <si>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</si>
  <si>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</si>
  <si>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</si>
  <si>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</si>
  <si>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</si>
  <si>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</si>
  <si>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</si>
  <si>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</si>
  <si>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</si>
  <si>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</si>
  <si>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</si>
  <si>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</si>
  <si>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</si>
  <si>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</si>
  <si>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</si>
  <si>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</si>
  <si>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</si>
  <si>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</si>
  <si>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</si>
  <si>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</si>
  <si>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</si>
  <si>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</si>
  <si>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</si>
  <si>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</si>
  <si>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</si>
  <si>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</si>
  <si>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</si>
  <si>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</si>
  <si>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</si>
  <si>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</si>
  <si>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</si>
  <si>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</si>
  <si>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</si>
  <si>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</si>
  <si>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</si>
  <si>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</si>
  <si>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</si>
  <si>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</si>
  <si>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</si>
  <si>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</si>
  <si>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</si>
  <si>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</si>
  <si>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</si>
  <si>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</si>
  <si>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</si>
  <si>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</si>
  <si>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</si>
  <si>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</si>
  <si>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</si>
  <si>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</si>
  <si>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</si>
  <si>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</si>
  <si>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</si>
  <si>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</si>
  <si>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</si>
  <si>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</si>
  <si>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</si>
  <si>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</si>
  <si>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</si>
  <si>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</si>
  <si>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</si>
  <si>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</si>
  <si>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</si>
  <si>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</si>
  <si>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</si>
  <si>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</si>
  <si>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</si>
  <si>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</si>
  <si>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</si>
  <si>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</si>
  <si>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</si>
  <si>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</si>
  <si>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</si>
  <si>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</si>
  <si>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</si>
  <si>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</si>
  <si>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</si>
  <si>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</si>
  <si>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</si>
  <si>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</si>
  <si>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</si>
  <si>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</si>
  <si>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</si>
  <si>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</si>
  <si>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</si>
  <si>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</si>
  <si>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</si>
  <si>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</si>
  <si>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</si>
  <si>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</si>
  <si>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</si>
  <si>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</si>
  <si>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</si>
  <si>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</si>
  <si>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</si>
  <si>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</si>
  <si>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</si>
  <si>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</si>
  <si>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</si>
  <si>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</si>
  <si>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</si>
  <si>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</si>
  <si>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</si>
  <si>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</si>
  <si>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</si>
  <si>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</si>
  <si>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</si>
  <si>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</si>
  <si>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</si>
  <si>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</si>
  <si>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</si>
  <si>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</si>
  <si>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</si>
  <si>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</si>
  <si>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</si>
  <si>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</si>
  <si>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</si>
  <si>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</si>
  <si>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</si>
  <si>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</si>
  <si>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</si>
  <si>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</si>
  <si>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</si>
  <si>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</si>
  <si>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</si>
  <si>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</si>
  <si>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</si>
  <si>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</si>
  <si>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</si>
  <si>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</si>
  <si>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</si>
  <si>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</si>
  <si>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</si>
  <si>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</si>
  <si>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</si>
  <si>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</si>
  <si>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</si>
  <si>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</si>
  <si>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</si>
  <si>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</si>
  <si>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</si>
  <si>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</si>
  <si>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</si>
  <si>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</si>
  <si>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</si>
  <si>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</si>
  <si>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</si>
  <si>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</si>
  <si>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</si>
  <si>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</si>
  <si>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</si>
  <si>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</si>
  <si>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</si>
  <si>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</si>
  <si>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</si>
  <si>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</si>
  <si>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</si>
  <si>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</si>
  <si>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</si>
  <si>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</si>
  <si>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</si>
  <si>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</si>
  <si>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</si>
  <si>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</si>
  <si>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</si>
  <si>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</si>
  <si>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</si>
  <si>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</si>
  <si>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</si>
  <si>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</si>
  <si>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</si>
  <si>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</si>
  <si>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</si>
  <si>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</si>
  <si>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</si>
  <si>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</si>
  <si>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</si>
  <si>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</si>
  <si>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</si>
  <si>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</si>
  <si>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</si>
  <si>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</si>
  <si>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</si>
  <si>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</si>
  <si>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</si>
  <si>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</si>
  <si>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</si>
  <si>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</si>
  <si>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</si>
  <si>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</si>
  <si>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</si>
  <si>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</si>
  <si>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</si>
  <si>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</si>
  <si>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</si>
  <si>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</si>
  <si>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</si>
  <si>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</si>
  <si>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</si>
  <si>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</si>
  <si>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</si>
  <si>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</si>
  <si>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</si>
  <si>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</si>
  <si>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</si>
  <si>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</si>
  <si>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</si>
  <si>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</si>
  <si>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</si>
  <si>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</si>
  <si>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</si>
  <si>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</si>
  <si>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</si>
  <si>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</si>
  <si>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</si>
  <si>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</si>
  <si>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</si>
  <si>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</si>
  <si>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</si>
  <si>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</si>
  <si>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</si>
  <si>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</si>
  <si>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</si>
  <si>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</si>
  <si>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</si>
  <si>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</si>
  <si>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</si>
  <si>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</si>
  <si>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</si>
  <si>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</si>
  <si>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</si>
  <si>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</si>
  <si>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</si>
  <si>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</si>
  <si>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</si>
  <si>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</si>
  <si>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</si>
  <si>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</si>
  <si>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</si>
  <si>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</si>
  <si>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</si>
  <si>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</si>
  <si>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</si>
  <si>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</si>
  <si>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</si>
  <si>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</si>
  <si>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</si>
  <si>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</si>
  <si>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</si>
  <si>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</si>
  <si>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</si>
  <si>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</si>
  <si>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</si>
  <si>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</si>
  <si>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</si>
  <si>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</si>
  <si>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</si>
  <si>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</si>
  <si>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</si>
  <si>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</si>
  <si>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</si>
  <si>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</si>
  <si>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</si>
  <si>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</si>
  <si>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</si>
  <si>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</si>
  <si>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</si>
  <si>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</si>
  <si>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</si>
  <si>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</si>
  <si>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</si>
  <si>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</si>
  <si>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</si>
  <si>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</si>
  <si>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</si>
  <si>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</si>
  <si>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</si>
  <si>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</si>
  <si>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</si>
  <si>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</si>
  <si>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</si>
  <si>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</si>
  <si>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</si>
  <si>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</si>
  <si>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</si>
  <si>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</si>
  <si>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</si>
  <si>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</si>
  <si>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</si>
  <si>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</si>
  <si>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</si>
  <si>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</si>
  <si>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</si>
  <si>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</si>
  <si>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</si>
  <si>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</si>
  <si>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</si>
  <si>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</si>
  <si>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</si>
  <si>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</si>
  <si>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</si>
  <si>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</si>
  <si>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</si>
  <si>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</si>
  <si>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</si>
  <si>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</si>
  <si>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</si>
  <si>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</si>
  <si>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</si>
  <si>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</si>
  <si>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</si>
  <si>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</si>
  <si>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</si>
  <si>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</si>
  <si>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</si>
  <si>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</si>
  <si>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</si>
  <si>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</si>
  <si>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</si>
  <si>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</si>
  <si>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</si>
  <si>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</si>
  <si>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</si>
  <si>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</si>
  <si>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</si>
  <si>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</si>
  <si>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</si>
  <si>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</si>
  <si>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</si>
  <si>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</si>
  <si>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</si>
  <si>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</si>
  <si>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</si>
  <si>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</si>
  <si>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</si>
  <si>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</si>
  <si>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</si>
  <si>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</si>
  <si>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</si>
  <si>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</si>
  <si>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</si>
  <si>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</si>
  <si>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</si>
  <si>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</si>
  <si>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</si>
  <si>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</si>
  <si>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</si>
  <si>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</si>
  <si>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</si>
  <si>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</si>
  <si>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</si>
  <si>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</si>
  <si>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</si>
  <si>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</si>
  <si>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</si>
  <si>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</si>
  <si>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</si>
  <si>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</si>
  <si>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</si>
  <si>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</si>
  <si>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</si>
  <si>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</si>
  <si>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</si>
  <si>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</si>
  <si>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</si>
  <si>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</si>
  <si>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</si>
  <si>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</si>
  <si>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</si>
  <si>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</si>
  <si>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</si>
  <si>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</si>
  <si>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</si>
  <si>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</si>
  <si>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</si>
  <si>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</si>
  <si>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</si>
  <si>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</si>
  <si>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</si>
  <si>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</si>
  <si>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</si>
  <si>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</si>
  <si>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</si>
  <si>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</si>
  <si>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</si>
  <si>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</si>
  <si>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</si>
  <si>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</si>
  <si>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</si>
  <si>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</si>
  <si>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</si>
  <si>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</si>
  <si>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</si>
  <si>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</si>
  <si>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</si>
  <si>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</si>
  <si>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</si>
  <si>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</si>
  <si>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</si>
  <si>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</si>
  <si>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</si>
  <si>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</si>
  <si>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</si>
  <si>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</si>
  <si>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</si>
  <si>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</si>
  <si>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</si>
  <si>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</si>
  <si>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</si>
  <si>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</si>
  <si>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</si>
  <si>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</si>
  <si>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</si>
  <si>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</si>
  <si>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</si>
  <si>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</si>
  <si>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</si>
  <si>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</si>
  <si>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</si>
  <si>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</si>
  <si>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</si>
  <si>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</si>
  <si>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</si>
  <si>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</si>
  <si>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</si>
  <si>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</si>
  <si>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</si>
  <si>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</si>
  <si>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</si>
  <si>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</si>
  <si>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</si>
  <si>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</si>
  <si>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</si>
  <si>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</si>
  <si>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</si>
  <si>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</si>
  <si>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</si>
  <si>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</si>
  <si>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</si>
  <si>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</si>
  <si>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</si>
  <si>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</si>
  <si>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</si>
  <si>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</si>
  <si>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</si>
  <si>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</si>
  <si>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</si>
  <si>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</si>
  <si>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</si>
  <si>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</si>
  <si>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</si>
  <si>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</si>
  <si>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</si>
  <si>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</si>
  <si>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</si>
  <si>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</si>
  <si>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</si>
  <si>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</si>
  <si>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</si>
  <si>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</si>
  <si>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</si>
  <si>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</si>
  <si>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</si>
  <si>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</si>
  <si>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</si>
  <si>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</si>
  <si>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</si>
  <si>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</si>
  <si>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</si>
  <si>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</si>
  <si>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</si>
  <si>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</si>
  <si>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</si>
  <si>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</si>
  <si>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</si>
  <si>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</si>
  <si>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</si>
  <si>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</si>
  <si>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</si>
  <si>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</si>
  <si>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</si>
  <si>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</si>
  <si>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</si>
  <si>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</si>
  <si>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</si>
  <si>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</si>
  <si>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</si>
  <si>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</si>
  <si>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</si>
  <si>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</si>
  <si>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</si>
  <si>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</si>
  <si>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</si>
  <si>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</si>
  <si>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</si>
  <si>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</si>
  <si>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</si>
  <si>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</si>
  <si>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</si>
  <si>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</si>
  <si>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</si>
  <si>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</si>
  <si>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</si>
  <si>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</si>
  <si>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</si>
  <si>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</si>
  <si>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</si>
  <si>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</si>
  <si>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</si>
  <si>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</si>
  <si>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</si>
  <si>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</si>
  <si>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</si>
  <si>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</si>
  <si>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</si>
  <si>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</si>
  <si>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</si>
  <si>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</si>
  <si>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</si>
  <si>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</si>
  <si>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</si>
  <si>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</si>
  <si>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</si>
  <si>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</si>
  <si>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</si>
  <si>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</si>
  <si>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</si>
  <si>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</si>
  <si>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</si>
  <si>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</si>
  <si>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</si>
  <si>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</si>
  <si>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</si>
  <si>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</si>
  <si>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</si>
  <si>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</si>
  <si>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</si>
  <si>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</si>
  <si>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</si>
  <si>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</si>
  <si>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</si>
  <si>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</si>
  <si>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</si>
  <si>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</si>
  <si>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</si>
  <si>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</si>
  <si>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</si>
  <si>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</si>
  <si>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</si>
  <si>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</si>
  <si>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</si>
  <si>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</si>
  <si>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</si>
  <si>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</si>
  <si>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</si>
  <si>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</si>
  <si>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</si>
  <si>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</si>
  <si>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</si>
  <si>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</si>
  <si>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</si>
  <si>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</si>
  <si>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</si>
  <si>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</si>
  <si>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</si>
  <si>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</si>
  <si>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</si>
  <si>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</si>
  <si>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</si>
  <si>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</si>
  <si>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</si>
  <si>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</si>
  <si>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</si>
  <si>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</si>
  <si>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</si>
  <si>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</si>
  <si>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</si>
  <si>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</si>
  <si>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</si>
  <si>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</si>
  <si>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</si>
  <si>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</si>
  <si>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</si>
  <si>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</si>
  <si>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</si>
  <si>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</si>
  <si>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</si>
  <si>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</si>
  <si>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</si>
  <si>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</si>
  <si>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</si>
  <si>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</si>
  <si>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</si>
  <si>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</si>
  <si>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</si>
  <si>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</si>
  <si>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</si>
  <si>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</si>
  <si>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</si>
  <si>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</si>
  <si>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</si>
  <si>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</si>
  <si>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</si>
  <si>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</si>
  <si>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</si>
  <si>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</si>
  <si>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</si>
  <si>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</si>
  <si>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</si>
  <si>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</si>
  <si>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</si>
  <si>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</si>
  <si>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</si>
  <si>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</si>
  <si>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</si>
  <si>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</si>
  <si>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</si>
  <si>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</si>
  <si>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</si>
  <si>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</si>
  <si>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</si>
  <si>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</si>
  <si>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</si>
  <si>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</si>
  <si>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</si>
  <si>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</si>
  <si>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</si>
  <si>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</si>
  <si>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</si>
  <si>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</si>
  <si>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</si>
  <si>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</si>
  <si>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</si>
  <si>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</si>
  <si>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</si>
  <si>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</si>
  <si>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</si>
  <si>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</si>
  <si>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</si>
  <si>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</si>
  <si>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</si>
  <si>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</si>
  <si>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</si>
  <si>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</si>
  <si>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</si>
  <si>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</si>
  <si>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</si>
  <si>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</si>
  <si>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</si>
  <si>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</si>
  <si>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</si>
  <si>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</si>
  <si>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</si>
  <si>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</si>
  <si>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</si>
  <si>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</si>
  <si>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</si>
  <si>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</si>
  <si>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</si>
  <si>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</si>
  <si>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</si>
  <si>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</si>
  <si>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</si>
  <si>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</si>
  <si>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</si>
  <si>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</si>
  <si>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</si>
  <si>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</si>
  <si>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</si>
  <si>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</si>
  <si>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</si>
  <si>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</si>
  <si>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</si>
  <si>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</si>
  <si>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</si>
  <si>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</si>
  <si>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</si>
  <si>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</si>
  <si>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</si>
  <si>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</si>
  <si>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</si>
  <si>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</si>
  <si>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</si>
  <si>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</si>
  <si>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</si>
  <si>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</si>
  <si>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</si>
  <si>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</si>
  <si>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</si>
  <si>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</si>
  <si>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</si>
  <si>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</si>
  <si>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</si>
  <si>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</si>
  <si>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</si>
  <si>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</si>
  <si>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</si>
  <si>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</si>
  <si>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</si>
  <si>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</si>
  <si>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</si>
  <si>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</si>
  <si>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</si>
  <si>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</si>
  <si>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</si>
  <si>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</si>
  <si>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</si>
  <si>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</si>
  <si>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</si>
  <si>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</si>
  <si>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</si>
  <si>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</si>
  <si>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</si>
  <si>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</si>
  <si>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</si>
  <si>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</si>
  <si>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</si>
  <si>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</si>
  <si>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</si>
  <si>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</si>
  <si>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</si>
  <si>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</si>
  <si>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</si>
  <si>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</si>
  <si>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</si>
  <si>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</si>
  <si>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</si>
  <si>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</si>
  <si>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</si>
  <si>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</si>
  <si>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</si>
  <si>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</si>
  <si>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</si>
  <si>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</si>
  <si>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</si>
  <si>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</si>
  <si>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</si>
  <si>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</si>
  <si>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</si>
  <si>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</si>
  <si>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</si>
  <si>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</si>
  <si>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</si>
  <si>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</si>
  <si>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</si>
  <si>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</si>
  <si>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</si>
  <si>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</si>
  <si>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</si>
  <si>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</si>
  <si>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</si>
  <si>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</si>
  <si>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</si>
  <si>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</si>
  <si>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</si>
  <si>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</si>
  <si>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</si>
  <si>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</si>
  <si>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</si>
  <si>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</si>
  <si>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</si>
  <si>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</si>
  <si>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</si>
  <si>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</si>
  <si>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</si>
  <si>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</si>
  <si>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</si>
  <si>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</si>
  <si>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</si>
  <si>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</si>
  <si>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</si>
  <si>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</si>
  <si>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</si>
  <si>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</si>
  <si>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</si>
  <si>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</si>
  <si>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</si>
  <si>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</si>
  <si>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</si>
  <si>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</si>
  <si>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</si>
  <si>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</si>
  <si>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</si>
  <si>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</si>
  <si>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</si>
  <si>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</si>
  <si>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</si>
  <si>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</si>
  <si>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</si>
  <si>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</si>
  <si>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</si>
  <si>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</si>
  <si>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</si>
  <si>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</si>
  <si>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</si>
  <si>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</si>
  <si>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</si>
  <si>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</si>
  <si>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</si>
  <si>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</si>
  <si>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</si>
  <si>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</si>
  <si>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</si>
  <si>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</si>
  <si>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</si>
  <si>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</si>
  <si>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</si>
  <si>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</si>
  <si>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</si>
  <si>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</si>
  <si>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</si>
  <si>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</si>
  <si>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</si>
  <si>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</si>
  <si>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</si>
  <si>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</si>
  <si>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</si>
  <si>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</si>
  <si>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</si>
  <si>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</si>
  <si>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</si>
  <si>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</si>
  <si>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</si>
  <si>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</si>
  <si>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</si>
  <si>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</si>
  <si>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</si>
  <si>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</si>
  <si>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</si>
  <si>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</si>
  <si>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</si>
  <si>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</si>
  <si>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</si>
  <si>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</si>
  <si>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</si>
  <si>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</si>
  <si>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</si>
  <si>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</si>
  <si>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</si>
  <si>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</si>
  <si>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</si>
  <si>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</si>
  <si>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</si>
  <si>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</si>
  <si>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</si>
  <si>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</si>
  <si>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</si>
  <si>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</si>
  <si>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</si>
  <si>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</si>
  <si>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</si>
  <si>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</si>
  <si>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</si>
  <si>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</si>
  <si>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</si>
  <si>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</si>
  <si>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</si>
  <si>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</si>
  <si>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</si>
  <si>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</si>
  <si>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</si>
  <si>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</si>
  <si>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</si>
  <si>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</si>
  <si>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</si>
  <si>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</si>
  <si>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</si>
  <si>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</si>
  <si>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</si>
  <si>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</si>
  <si>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</si>
  <si>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</si>
  <si>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</si>
  <si>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</si>
  <si>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</si>
  <si>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</si>
  <si>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</si>
  <si>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</si>
  <si>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</si>
  <si>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</si>
  <si>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</si>
  <si>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</si>
  <si>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</si>
  <si>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</si>
  <si>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</si>
  <si>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</si>
  <si>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</si>
  <si>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</si>
  <si>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</si>
  <si>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</si>
  <si>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</si>
  <si>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</si>
  <si>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</si>
  <si>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</si>
  <si>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</si>
  <si>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</si>
  <si>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</si>
  <si>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</si>
  <si>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</si>
  <si>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</si>
  <si>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</si>
  <si>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</si>
  <si>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</si>
  <si>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</si>
  <si>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</si>
  <si>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</si>
  <si>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</si>
  <si>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</si>
  <si>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</si>
  <si>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</si>
  <si>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</si>
  <si>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</si>
  <si>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</si>
  <si>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</si>
  <si>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</si>
  <si>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</si>
  <si>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</si>
  <si>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</si>
  <si>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</si>
  <si>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</si>
  <si>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</si>
  <si>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</si>
  <si>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</si>
  <si>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</si>
  <si>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</si>
  <si>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</si>
  <si>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</si>
  <si>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</si>
  <si>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</si>
  <si>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</si>
  <si>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</si>
  <si>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</si>
  <si>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</si>
  <si>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</si>
  <si>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</si>
  <si>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</si>
  <si>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</si>
  <si>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</si>
  <si>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</si>
  <si>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</si>
  <si>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</si>
  <si>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</si>
  <si>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</si>
  <si>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</si>
  <si>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</si>
  <si>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</si>
  <si>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</si>
  <si>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</si>
  <si>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</si>
  <si>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</si>
  <si>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</si>
  <si>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</si>
  <si>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</si>
  <si>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</si>
  <si>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</si>
  <si>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</si>
  <si>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</si>
  <si>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</si>
  <si>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</si>
  <si>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</si>
  <si>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</si>
  <si>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</si>
  <si>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</si>
  <si>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</si>
  <si>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</si>
  <si>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</si>
  <si>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</si>
  <si>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</si>
  <si>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</si>
  <si>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</si>
  <si>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</si>
  <si>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</si>
  <si>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</si>
  <si>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</si>
  <si>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</si>
  <si>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</si>
  <si>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</si>
  <si>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</si>
  <si>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</si>
  <si>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</si>
  <si>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</si>
  <si>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</si>
  <si>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</si>
  <si>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</si>
  <si>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</si>
  <si>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</si>
  <si>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</si>
  <si>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</si>
  <si>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</si>
  <si>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</si>
  <si>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</si>
  <si>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</si>
  <si>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</si>
  <si>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</si>
  <si>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</si>
  <si>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</si>
  <si>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</si>
  <si>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</si>
  <si>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</si>
  <si>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</si>
  <si>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</si>
  <si>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</si>
  <si>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</si>
  <si>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</si>
  <si>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</si>
  <si>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</si>
  <si>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</si>
  <si>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</si>
  <si>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</si>
  <si>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</si>
  <si>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</si>
  <si>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</si>
  <si>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</si>
  <si>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</si>
  <si>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</si>
  <si>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</si>
  <si>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</si>
  <si>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</si>
  <si>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</si>
  <si>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</si>
  <si>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</si>
  <si>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</si>
  <si>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</si>
  <si>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</si>
  <si>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</si>
  <si>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</si>
  <si>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</si>
  <si>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</si>
  <si>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</si>
  <si>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</si>
  <si>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</si>
  <si>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</si>
  <si>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</si>
  <si>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</si>
  <si>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</si>
  <si>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</si>
  <si>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</si>
  <si>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</si>
  <si>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</si>
  <si>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</si>
  <si>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</si>
  <si>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</si>
  <si>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</si>
  <si>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</si>
  <si>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</si>
  <si>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</si>
  <si>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</si>
  <si>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</si>
  <si>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</si>
  <si>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</si>
  <si>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</si>
  <si>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</si>
  <si>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</si>
  <si>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</si>
  <si>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</si>
  <si>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</si>
  <si>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</si>
  <si>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</si>
  <si>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</si>
  <si>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</si>
  <si>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</si>
  <si>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</si>
  <si>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</si>
  <si>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</si>
  <si>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</si>
  <si>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</si>
  <si>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</si>
  <si>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</si>
  <si>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</si>
  <si>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</si>
  <si>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</si>
  <si>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</si>
  <si>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</si>
  <si>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</si>
  <si>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</si>
  <si>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</si>
  <si>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</si>
  <si>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</si>
  <si>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</si>
  <si>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</si>
  <si>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</si>
  <si>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</si>
  <si>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</si>
  <si>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</si>
  <si>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</si>
  <si>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</si>
  <si>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</si>
  <si>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</si>
  <si>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</si>
  <si>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</si>
  <si>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</si>
  <si>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</si>
  <si>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</si>
  <si>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</si>
  <si>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</si>
  <si>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</si>
  <si>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</si>
  <si>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</si>
  <si>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</si>
  <si>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</si>
  <si>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</si>
  <si>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</si>
  <si>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</si>
  <si>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</si>
  <si>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</si>
  <si>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</si>
  <si>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</si>
  <si>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</si>
  <si>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</si>
  <si>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</si>
  <si>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</si>
  <si>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</si>
  <si>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</si>
  <si>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</si>
  <si>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</si>
  <si>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</si>
  <si>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</si>
  <si>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</si>
  <si>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</si>
  <si>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</si>
  <si>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</si>
  <si>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</si>
  <si>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</si>
  <si>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</si>
  <si>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</si>
  <si>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</si>
  <si>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</si>
  <si>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</si>
  <si>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</si>
  <si>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</si>
  <si>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</si>
  <si>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</si>
  <si>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</si>
  <si>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</si>
  <si>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</si>
  <si>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</si>
  <si>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</si>
  <si>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</si>
  <si>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</si>
  <si>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</si>
  <si>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</si>
  <si>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</si>
  <si>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</si>
  <si>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</si>
  <si>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</si>
  <si>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</si>
  <si>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</si>
  <si>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</si>
  <si>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</si>
  <si>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</si>
  <si>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</si>
  <si>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</si>
  <si>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</si>
  <si>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</si>
  <si>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</si>
  <si>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</si>
  <si>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</si>
  <si>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</si>
  <si>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</si>
  <si>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</si>
  <si>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</si>
  <si>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</si>
  <si>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</si>
  <si>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</si>
  <si>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</si>
  <si>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</si>
  <si>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</si>
  <si>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</si>
  <si>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</si>
  <si>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</si>
  <si>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</si>
  <si>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</si>
  <si>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</si>
  <si>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</si>
  <si>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</si>
  <si>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</si>
  <si>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</si>
  <si>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</si>
  <si>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</si>
  <si>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</si>
  <si>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</si>
  <si>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</si>
  <si>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</si>
  <si>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</si>
  <si>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</si>
  <si>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</si>
  <si>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</si>
  <si>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</si>
  <si>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</si>
  <si>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</si>
  <si>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</si>
  <si>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</si>
  <si>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</si>
  <si>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</si>
  <si>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</si>
  <si>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</si>
  <si>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</si>
  <si>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</si>
  <si>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</si>
  <si>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</si>
  <si>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</si>
  <si>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</si>
  <si>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</si>
  <si>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</si>
  <si>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</si>
  <si>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</si>
  <si>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</si>
  <si>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</si>
  <si>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</si>
  <si>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</si>
  <si>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</si>
  <si>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</si>
  <si>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</si>
  <si>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</si>
  <si>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</si>
  <si>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</si>
  <si>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</si>
  <si>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</si>
  <si>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</si>
  <si>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</si>
  <si>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</si>
  <si>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</si>
  <si>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</si>
  <si>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</si>
  <si>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</si>
  <si>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</si>
  <si>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</si>
  <si>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</si>
  <si>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</si>
  <si>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</si>
  <si>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</si>
  <si>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</si>
  <si>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</si>
  <si>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</si>
  <si>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</si>
  <si>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</si>
  <si>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</si>
  <si>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</si>
  <si>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</si>
  <si>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</si>
  <si>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</si>
  <si>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</si>
  <si>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</si>
  <si>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</si>
  <si>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</si>
  <si>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</si>
  <si>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</si>
  <si>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</si>
  <si>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</si>
  <si>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</si>
  <si>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</si>
  <si>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</si>
  <si>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</si>
  <si>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</si>
  <si>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</si>
  <si>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</si>
  <si>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</si>
  <si>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</si>
  <si>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</si>
  <si>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</si>
  <si>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</si>
  <si>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</si>
  <si>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</si>
  <si>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</si>
  <si>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</si>
  <si>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</si>
  <si>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</si>
  <si>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</si>
  <si>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</si>
  <si>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</si>
  <si>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</si>
  <si>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</si>
  <si>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</si>
  <si>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</si>
  <si>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</si>
  <si>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</si>
  <si>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</si>
  <si>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</si>
  <si>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</si>
  <si>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</si>
  <si>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</si>
  <si>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</si>
  <si>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</si>
  <si>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</si>
  <si>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</si>
  <si>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</si>
  <si>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</si>
  <si>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</si>
  <si>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</si>
  <si>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</si>
  <si>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</si>
  <si>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</si>
  <si>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</si>
  <si>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</si>
  <si>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</si>
  <si>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</si>
  <si>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</si>
  <si>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</si>
  <si>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</si>
  <si>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</si>
  <si>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</si>
  <si>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</si>
  <si>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</si>
  <si>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</si>
  <si>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</si>
  <si>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</si>
  <si>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</si>
  <si>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</si>
  <si>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</si>
  <si>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</si>
  <si>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</si>
  <si>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</si>
  <si>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</si>
  <si>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</si>
  <si>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</si>
  <si>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</si>
  <si>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</si>
  <si>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</si>
  <si>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</si>
  <si>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</si>
  <si>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</si>
  <si>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</si>
  <si>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</si>
  <si>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</si>
  <si>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</si>
  <si>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</si>
  <si>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</si>
  <si>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</si>
  <si>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</si>
  <si>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</si>
  <si>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</si>
  <si>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</si>
  <si>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</si>
  <si>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</si>
  <si>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</si>
  <si>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</si>
  <si>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</si>
  <si>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</si>
  <si>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</si>
  <si>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</si>
  <si>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</si>
  <si>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</si>
  <si>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</si>
  <si>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</si>
  <si>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</si>
  <si>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</si>
  <si>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</si>
  <si>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</si>
  <si>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</si>
  <si>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</si>
  <si>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</si>
  <si>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</si>
  <si>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</si>
  <si>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</si>
  <si>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</si>
  <si>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</si>
  <si>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</si>
  <si>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</si>
  <si>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</si>
  <si>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</si>
  <si>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</si>
  <si>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</si>
  <si>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</si>
  <si>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</si>
  <si>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</si>
  <si>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</si>
  <si>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</si>
  <si>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</si>
  <si>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</si>
  <si>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</si>
  <si>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</si>
  <si>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</si>
  <si>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</si>
  <si>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</si>
  <si>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</si>
  <si>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</si>
  <si>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</si>
  <si>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</si>
  <si>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</si>
  <si>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</si>
  <si>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</si>
  <si>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</si>
  <si>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</si>
  <si>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</si>
  <si>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</si>
  <si>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</si>
  <si>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</si>
  <si>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</si>
  <si>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</si>
  <si>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</si>
  <si>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</si>
  <si>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</si>
  <si>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</si>
  <si>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</si>
  <si>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</si>
  <si>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</si>
  <si>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</si>
  <si>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</si>
  <si>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</si>
  <si>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</si>
  <si>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</si>
  <si>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</si>
  <si>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</si>
  <si>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</si>
  <si>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</si>
  <si>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</si>
  <si>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</si>
  <si>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</si>
  <si>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</si>
  <si>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</si>
  <si>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</si>
  <si>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</si>
  <si>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</si>
  <si>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</si>
  <si>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</si>
  <si>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</si>
  <si>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</si>
  <si>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</si>
  <si>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</si>
  <si>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</si>
  <si>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</si>
  <si>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</si>
  <si>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</si>
  <si>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</si>
  <si>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</si>
  <si>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</si>
  <si>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</si>
  <si>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</si>
  <si>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</si>
  <si>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</si>
  <si>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</si>
  <si>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</si>
  <si>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</si>
  <si>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</si>
  <si>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</si>
  <si>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</si>
  <si>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</si>
  <si>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</si>
  <si>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</si>
  <si>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</si>
  <si>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</si>
  <si>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</si>
  <si>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</si>
  <si>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</si>
  <si>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</si>
  <si>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</si>
  <si>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</si>
  <si>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</si>
  <si>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</si>
  <si>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</si>
  <si>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</si>
  <si>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</si>
  <si>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</si>
  <si>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</si>
  <si>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</si>
  <si>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</si>
  <si>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</si>
  <si>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</si>
  <si>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</si>
  <si>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</si>
  <si>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</si>
  <si>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</si>
  <si>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</si>
  <si>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</si>
  <si>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</si>
  <si>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</si>
  <si>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</si>
  <si>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</si>
  <si>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</si>
  <si>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</si>
  <si>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</si>
  <si>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</si>
  <si>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</si>
  <si>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</si>
  <si>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</si>
  <si>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</si>
  <si>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</si>
  <si>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</si>
  <si>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</si>
  <si>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</si>
  <si>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</si>
  <si>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</si>
  <si>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</si>
  <si>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</si>
  <si>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</si>
  <si>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</si>
  <si>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</si>
  <si>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</si>
  <si>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</si>
  <si>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</si>
  <si>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</si>
  <si>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</si>
  <si>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</si>
  <si>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</si>
  <si>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</si>
  <si>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</si>
  <si>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</si>
  <si>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</si>
  <si>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</si>
  <si>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</si>
  <si>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</si>
  <si>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</si>
  <si>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</si>
  <si>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</si>
  <si>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</si>
  <si>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</si>
  <si>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</si>
  <si>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</si>
  <si>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</si>
  <si>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</si>
  <si>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</si>
  <si>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</si>
  <si>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</si>
  <si>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</si>
  <si>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</si>
  <si>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</si>
  <si>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</si>
  <si>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</si>
  <si>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</si>
  <si>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</si>
  <si>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</si>
  <si>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</si>
  <si>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</si>
  <si>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</si>
  <si>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</si>
  <si>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</si>
  <si>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</si>
  <si>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</si>
  <si>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</si>
  <si>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</si>
  <si>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</si>
  <si>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</si>
  <si>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</si>
  <si>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</si>
  <si>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</si>
  <si>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</si>
  <si>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</si>
  <si>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</si>
  <si>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</si>
  <si>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</si>
  <si>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</si>
  <si>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</si>
  <si>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</si>
  <si>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</si>
  <si>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</si>
  <si>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</si>
  <si>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</si>
  <si>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</si>
  <si>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</si>
  <si>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</si>
  <si>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</si>
  <si>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</si>
  <si>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</si>
  <si>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</si>
  <si>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</si>
  <si>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</si>
  <si>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</si>
  <si>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</si>
  <si>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</si>
  <si>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</si>
  <si>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</si>
  <si>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</si>
  <si>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</si>
  <si>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</si>
  <si>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</si>
  <si>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</si>
  <si>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</si>
  <si>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</si>
  <si>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</si>
  <si>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</si>
  <si>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</si>
  <si>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</si>
  <si>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</si>
  <si>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</si>
  <si>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</si>
  <si>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</si>
  <si>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</si>
  <si>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</si>
  <si>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</si>
  <si>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</si>
  <si>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</si>
  <si>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</si>
  <si>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</si>
  <si>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</si>
  <si>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</si>
  <si>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</si>
  <si>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</si>
  <si>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</si>
  <si>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</si>
  <si>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</si>
  <si>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</si>
  <si>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</si>
  <si>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</si>
  <si>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</si>
  <si>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</si>
  <si>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</si>
  <si>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</si>
  <si>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</si>
  <si>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</si>
  <si>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</si>
  <si>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</si>
  <si>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</si>
  <si>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</si>
  <si>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</si>
  <si>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</si>
  <si>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</si>
  <si>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</si>
  <si>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</si>
  <si>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</si>
  <si>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</si>
  <si>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</si>
  <si>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</si>
  <si>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</si>
  <si>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</si>
  <si>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</si>
  <si>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</si>
  <si>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</si>
  <si>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</si>
  <si>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</si>
  <si>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</si>
  <si>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</si>
  <si>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</si>
  <si>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</si>
  <si>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</si>
  <si>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</si>
  <si>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</si>
  <si>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</si>
  <si>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</si>
  <si>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</si>
  <si>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</si>
  <si>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</si>
  <si>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</si>
  <si>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</si>
  <si>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</si>
  <si>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</si>
  <si>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</si>
  <si>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</si>
  <si>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</si>
  <si>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</si>
  <si>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</si>
  <si>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</si>
  <si>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</si>
  <si>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</si>
  <si>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</si>
  <si>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</si>
  <si>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</si>
  <si>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</si>
  <si>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</si>
  <si>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</si>
  <si>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</si>
  <si>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</si>
  <si>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</si>
  <si>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</si>
  <si>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</si>
  <si>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</si>
  <si>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</si>
  <si>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</si>
  <si>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</si>
  <si>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</si>
  <si>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</si>
  <si>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</si>
  <si>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</si>
  <si>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</si>
  <si>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</si>
  <si>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</si>
  <si>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</si>
  <si>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</si>
  <si>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</si>
  <si>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</si>
  <si>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</si>
  <si>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</si>
  <si>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</si>
  <si>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</si>
  <si>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</si>
  <si>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</si>
  <si>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</si>
  <si>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</si>
  <si>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</si>
  <si>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</si>
  <si>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</si>
  <si>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</si>
  <si>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</si>
  <si>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</si>
  <si>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</si>
  <si>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</si>
  <si>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</si>
  <si>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</si>
  <si>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</si>
  <si>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</si>
  <si>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</si>
  <si>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</si>
  <si>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</si>
  <si>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</si>
  <si>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</si>
  <si>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</si>
  <si>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</si>
  <si>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</si>
  <si>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</si>
  <si>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</si>
  <si>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</si>
  <si>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</si>
  <si>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</si>
  <si>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</si>
  <si>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</si>
  <si>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</si>
  <si>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</si>
  <si>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</si>
  <si>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</si>
  <si>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</si>
  <si>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</si>
  <si>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</si>
  <si>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</si>
  <si>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</si>
  <si>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</si>
  <si>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</si>
  <si>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</si>
  <si>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</si>
  <si>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</si>
  <si>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</si>
  <si>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</si>
  <si>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</si>
  <si>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</si>
  <si>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</si>
  <si>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</si>
  <si>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</si>
  <si>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</si>
  <si>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</si>
  <si>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</si>
  <si>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</si>
  <si>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</si>
  <si>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</si>
  <si>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</si>
  <si>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</si>
  <si>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</si>
  <si>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</si>
  <si>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</si>
  <si>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</si>
  <si>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</si>
  <si>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</si>
  <si>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</si>
  <si>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</si>
  <si>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</si>
  <si>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</si>
  <si>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</si>
  <si>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</si>
  <si>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</si>
  <si>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</si>
  <si>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</si>
  <si>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</si>
  <si>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</si>
  <si>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</si>
  <si>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</si>
  <si>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</si>
  <si>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</si>
  <si>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</si>
  <si>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</si>
  <si>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</si>
  <si>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</si>
  <si>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</si>
  <si>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</si>
  <si>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</si>
  <si>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</si>
  <si>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</si>
  <si>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</si>
  <si>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</si>
  <si>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</si>
  <si>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</si>
  <si>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</si>
  <si>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</si>
  <si>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</si>
  <si>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</si>
  <si>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</si>
  <si>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</si>
  <si>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</si>
  <si>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</si>
  <si>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</si>
  <si>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</si>
  <si>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</si>
  <si>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</si>
  <si>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</si>
  <si>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</si>
  <si>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</si>
  <si>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</si>
  <si>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</si>
  <si>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</si>
  <si>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</si>
  <si>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</si>
  <si>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</si>
  <si>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</si>
  <si>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</si>
  <si>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</si>
  <si>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</si>
  <si>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</si>
  <si>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</si>
  <si>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</si>
  <si>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</si>
  <si>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</si>
  <si>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</si>
  <si>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</si>
  <si>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</si>
  <si>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</si>
  <si>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</si>
  <si>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</si>
  <si>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</si>
  <si>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</si>
  <si>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</si>
  <si>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</si>
  <si>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</si>
  <si>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</si>
  <si>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</si>
  <si>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</si>
  <si>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</si>
  <si>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</si>
  <si>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</si>
  <si>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</si>
  <si>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</si>
  <si>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</si>
  <si>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</si>
  <si>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</si>
  <si>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</si>
  <si>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</si>
  <si>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</si>
  <si>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</si>
  <si>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</si>
  <si>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</si>
  <si>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</si>
  <si>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</si>
  <si>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</si>
  <si>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</si>
  <si>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</si>
  <si>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</si>
  <si>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</si>
  <si>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</si>
  <si>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</si>
  <si>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</si>
  <si>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</si>
  <si>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</si>
  <si>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</si>
  <si>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</si>
  <si>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</si>
  <si>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</si>
  <si>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</si>
  <si>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</si>
  <si>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</si>
  <si>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</si>
  <si>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</si>
  <si>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</si>
  <si>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</si>
  <si>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</si>
  <si>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</si>
  <si>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</si>
  <si>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</si>
  <si>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</si>
  <si>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</si>
  <si>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</si>
  <si>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</si>
  <si>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</si>
  <si>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</si>
  <si>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</si>
  <si>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</si>
  <si>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</si>
  <si>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</si>
  <si>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</si>
  <si>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</si>
  <si>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</si>
  <si>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</si>
  <si>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</si>
  <si>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</si>
  <si>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</si>
  <si>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</si>
  <si>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</si>
  <si>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</si>
  <si>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</si>
  <si>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</si>
  <si>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</si>
  <si>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</si>
  <si>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</si>
  <si>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</si>
  <si>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</si>
  <si>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</si>
  <si>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</si>
  <si>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</si>
  <si>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</si>
  <si>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</si>
  <si>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</si>
  <si>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</si>
  <si>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</si>
  <si>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</si>
  <si>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</si>
  <si>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</si>
  <si>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</si>
  <si>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</si>
  <si>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</si>
  <si>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</si>
  <si>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</si>
  <si>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</si>
  <si>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</si>
  <si>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</si>
  <si>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</si>
  <si>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</si>
  <si>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</si>
  <si>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</si>
  <si>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</si>
  <si>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</si>
  <si>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</si>
  <si>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</si>
  <si>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</si>
  <si>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</si>
  <si>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</si>
  <si>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</si>
  <si>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</si>
  <si>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</si>
  <si>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</si>
  <si>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</si>
  <si>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</si>
  <si>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</si>
  <si>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</si>
  <si>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</si>
  <si>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</si>
  <si>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</si>
  <si>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</si>
  <si>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</si>
  <si>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</si>
  <si>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</si>
  <si>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</si>
  <si>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</si>
  <si>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</si>
  <si>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</si>
  <si>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</si>
  <si>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</si>
  <si>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</si>
  <si>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</si>
  <si>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</si>
  <si>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</si>
  <si>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</si>
  <si>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</si>
  <si>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</si>
  <si>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</si>
  <si>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</si>
  <si>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</si>
  <si>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</si>
  <si>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</si>
  <si>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</si>
  <si>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</si>
  <si>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</si>
  <si>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</si>
  <si>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</si>
  <si>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</si>
  <si>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</si>
  <si>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</si>
  <si>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</si>
  <si>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</si>
  <si>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</si>
  <si>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</si>
  <si>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</si>
  <si>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</si>
  <si>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</si>
  <si>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</si>
  <si>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</si>
  <si>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</si>
  <si>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</si>
  <si>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</si>
  <si>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</si>
  <si>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</si>
  <si>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</si>
  <si>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</si>
  <si>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</si>
  <si>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</si>
  <si>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</si>
  <si>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</si>
  <si>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</si>
  <si>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</si>
  <si>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</si>
  <si>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</si>
  <si>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</si>
  <si>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</si>
  <si>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</si>
  <si>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</si>
  <si>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</si>
  <si>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</si>
  <si>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</si>
  <si>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</si>
  <si>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</si>
  <si>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</si>
  <si>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</si>
  <si>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</si>
  <si>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</si>
  <si>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</si>
  <si>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</si>
  <si>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</si>
  <si>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</si>
  <si>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</si>
  <si>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</si>
  <si>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</si>
  <si>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</si>
  <si>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</si>
  <si>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</si>
  <si>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</si>
  <si>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</si>
  <si>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</si>
  <si>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</si>
  <si>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</si>
  <si>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</si>
  <si>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</si>
  <si>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</si>
  <si>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</si>
  <si>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</si>
  <si>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</si>
  <si>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</si>
  <si>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</si>
  <si>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</si>
  <si>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</si>
  <si>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</si>
  <si>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</si>
  <si>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</si>
  <si>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</si>
  <si>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</si>
  <si>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</si>
  <si>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</si>
  <si>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</si>
  <si>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</si>
  <si>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</si>
  <si>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</si>
  <si>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</si>
  <si>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</si>
  <si>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</si>
  <si>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</si>
  <si>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</si>
  <si>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</si>
  <si>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</si>
  <si>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</si>
  <si>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</si>
  <si>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</si>
  <si>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</si>
  <si>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</si>
  <si>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</si>
  <si>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</si>
  <si>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</si>
  <si>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</si>
  <si>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</si>
  <si>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</si>
  <si>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</si>
  <si>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</si>
  <si>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</si>
  <si>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</si>
  <si>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</si>
  <si>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</si>
  <si>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</si>
  <si>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</si>
  <si>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</si>
  <si>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</si>
  <si>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</si>
  <si>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</si>
  <si>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</si>
  <si>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</si>
  <si>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</si>
  <si>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</si>
  <si>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</si>
  <si>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</si>
  <si>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</si>
  <si>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</si>
  <si>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</si>
  <si>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</si>
  <si>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</si>
  <si>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</si>
  <si>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</si>
  <si>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</si>
  <si>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</si>
  <si>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</si>
  <si>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</si>
  <si>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</si>
  <si>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</si>
  <si>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</si>
  <si>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</si>
  <si>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</si>
  <si>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</si>
  <si>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</si>
  <si>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</si>
  <si>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</si>
  <si>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</si>
  <si>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</si>
  <si>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</si>
  <si>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</si>
  <si>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</si>
  <si>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</si>
  <si>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</si>
  <si>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</si>
  <si>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</si>
  <si>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</si>
  <si>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</si>
  <si>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</si>
  <si>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</si>
  <si>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</si>
  <si>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</si>
  <si>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</si>
  <si>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</si>
  <si>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</si>
  <si>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</si>
  <si>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</si>
  <si>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</si>
  <si>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</si>
  <si>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</si>
  <si>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</si>
  <si>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</si>
  <si>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</si>
  <si>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</si>
  <si>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</si>
  <si>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</si>
  <si>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</si>
  <si>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</si>
  <si>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</si>
  <si>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</si>
  <si>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</si>
  <si>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</si>
  <si>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</si>
  <si>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</si>
  <si>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</si>
  <si>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</si>
  <si>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</si>
  <si>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</si>
  <si>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</si>
  <si>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</si>
  <si>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</si>
  <si>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</si>
  <si>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</si>
  <si>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</si>
  <si>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</si>
  <si>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</si>
  <si>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</si>
  <si>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</si>
  <si>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</si>
  <si>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</si>
  <si>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</si>
  <si>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</si>
  <si>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</si>
  <si>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</si>
  <si>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</si>
  <si>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</si>
  <si>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</si>
  <si>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</si>
  <si>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</si>
  <si>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</si>
  <si>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</si>
  <si>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</si>
  <si>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</si>
  <si>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</si>
  <si>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</si>
  <si>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</si>
  <si>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</si>
  <si>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</si>
  <si>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</si>
  <si>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</si>
  <si>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</si>
  <si>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</si>
  <si>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</si>
  <si>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</si>
  <si>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</si>
  <si>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</si>
  <si>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</si>
  <si>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</si>
  <si>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</si>
  <si>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</si>
  <si>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</si>
  <si>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</si>
  <si>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</si>
  <si>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</si>
  <si>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</si>
  <si>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</si>
  <si>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</si>
  <si>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</si>
  <si>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</si>
  <si>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</si>
  <si>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</si>
  <si>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</si>
  <si>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</si>
  <si>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</si>
  <si>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</si>
  <si>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</si>
  <si>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</si>
  <si>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</si>
  <si>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</si>
  <si>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</si>
  <si>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</si>
  <si>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</si>
  <si>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</si>
  <si>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</si>
  <si>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</si>
  <si>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</si>
  <si>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</si>
  <si>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</si>
  <si>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</si>
  <si>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</si>
  <si>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</si>
  <si>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</si>
  <si>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</si>
  <si>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</si>
  <si>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</si>
  <si>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</si>
  <si>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</si>
  <si>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</si>
  <si>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</si>
  <si>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</si>
  <si>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</si>
  <si>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</si>
  <si>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</si>
  <si>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</si>
  <si>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</si>
  <si>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</si>
  <si>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</si>
  <si>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</si>
  <si>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</si>
  <si>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</si>
  <si>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</si>
  <si>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</si>
  <si>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</si>
  <si>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</si>
  <si>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</si>
  <si>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</si>
  <si>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</si>
  <si>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</si>
  <si>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</si>
  <si>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</si>
  <si>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</si>
  <si>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</si>
  <si>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</si>
  <si>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</si>
  <si>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</si>
  <si>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</si>
  <si>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</si>
  <si>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</si>
  <si>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</si>
  <si>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</si>
  <si>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</si>
  <si>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</si>
  <si>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</si>
  <si>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</si>
  <si>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</si>
  <si>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</si>
  <si>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</si>
  <si>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</si>
  <si>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</si>
  <si>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</si>
  <si>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</si>
  <si>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</si>
  <si>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</si>
  <si>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</si>
  <si>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</si>
  <si>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</si>
  <si>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</si>
  <si>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</si>
  <si>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</si>
  <si>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</si>
  <si>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</si>
  <si>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</si>
  <si>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</si>
  <si>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</si>
  <si>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</si>
  <si>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</si>
  <si>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</si>
  <si>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</si>
  <si>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</si>
  <si>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</si>
  <si>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</si>
  <si>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</si>
  <si>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</si>
  <si>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</si>
  <si>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</si>
  <si>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</si>
  <si>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</si>
  <si>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</si>
  <si>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</si>
  <si>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</si>
  <si>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</si>
  <si>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</si>
  <si>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</si>
  <si>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</si>
  <si>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</si>
  <si>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</si>
  <si>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</si>
  <si>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</si>
  <si>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</si>
  <si>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</si>
  <si>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</si>
  <si>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</si>
  <si>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</si>
  <si>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</si>
  <si>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</si>
  <si>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</si>
  <si>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</si>
  <si>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</si>
  <si>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</si>
  <si>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</si>
  <si>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</si>
  <si>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</si>
  <si>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</si>
  <si>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</si>
  <si>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</si>
  <si>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</si>
  <si>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</si>
  <si>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</si>
  <si>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</si>
  <si>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</si>
  <si>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</si>
  <si>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</si>
  <si>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</si>
  <si>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</si>
  <si>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</si>
  <si>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</si>
  <si>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</si>
  <si>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</si>
  <si>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</si>
  <si>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</si>
  <si>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</si>
  <si>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</si>
  <si>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</si>
  <si>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</si>
  <si>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</si>
  <si>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</si>
  <si>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</si>
  <si>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</si>
  <si>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</si>
  <si>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</si>
  <si>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</si>
  <si>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</si>
  <si>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</si>
  <si>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</si>
  <si>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</si>
  <si>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</si>
  <si>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</si>
  <si>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</si>
  <si>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</si>
  <si>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</si>
  <si>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</si>
  <si>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</si>
  <si>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</si>
  <si>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</si>
  <si>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</si>
  <si>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</si>
  <si>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</si>
  <si>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</si>
  <si>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</si>
  <si>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</si>
  <si>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</si>
  <si>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</si>
  <si>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</si>
  <si>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</si>
  <si>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</si>
  <si>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</si>
  <si>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</si>
  <si>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</si>
  <si>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</si>
  <si>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</si>
  <si>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</si>
  <si>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</si>
  <si>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</si>
  <si>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</si>
  <si>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</si>
  <si>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</si>
  <si>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</si>
  <si>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</si>
  <si>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</si>
  <si>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</si>
  <si>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</si>
  <si>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</si>
  <si>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</si>
  <si>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</si>
  <si>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</si>
  <si>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</si>
  <si>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</si>
  <si>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</si>
  <si>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</si>
  <si>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</si>
  <si>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</si>
  <si>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</si>
  <si>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</si>
  <si>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</si>
  <si>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</si>
  <si>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</si>
  <si>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</si>
  <si>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</si>
  <si>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</si>
  <si>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</si>
  <si>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</si>
  <si>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</si>
  <si>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</si>
  <si>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</si>
  <si>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</si>
  <si>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</si>
  <si>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</si>
  <si>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</si>
  <si>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</si>
  <si>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</si>
  <si>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</si>
  <si>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</si>
  <si>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</si>
  <si>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</si>
  <si>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</si>
  <si>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</si>
  <si>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</si>
  <si>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</si>
  <si>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</si>
  <si>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</si>
  <si>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</si>
  <si>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</si>
  <si>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</si>
  <si>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</si>
  <si>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</si>
  <si>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</si>
  <si>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</si>
  <si>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</si>
  <si>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</si>
  <si>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</si>
  <si>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</si>
  <si>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</si>
  <si>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</si>
  <si>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</si>
  <si>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</si>
  <si>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</si>
  <si>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</si>
  <si>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</si>
  <si>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</si>
  <si>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</si>
  <si>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</si>
  <si>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</si>
  <si>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</si>
  <si>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</si>
  <si>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</si>
  <si>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</si>
  <si>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</si>
  <si>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</si>
  <si>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</si>
  <si>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</si>
  <si>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</si>
  <si>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</si>
  <si>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</si>
  <si>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</si>
  <si>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</si>
  <si>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</si>
  <si>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</si>
  <si>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</si>
  <si>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</si>
  <si>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</si>
  <si>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</si>
  <si>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</si>
  <si>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</si>
  <si>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</si>
  <si>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</si>
  <si>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</si>
  <si>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</si>
  <si>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</si>
  <si>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</si>
  <si>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</si>
  <si>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</si>
  <si>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</si>
  <si>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</si>
  <si>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</si>
  <si>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</si>
  <si>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</si>
  <si>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</si>
  <si>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</si>
  <si>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</si>
  <si>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</si>
  <si>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</si>
  <si>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</si>
  <si>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</si>
  <si>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</si>
  <si>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</si>
  <si>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</si>
  <si>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</si>
  <si>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</si>
  <si>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</si>
  <si>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</si>
  <si>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</si>
  <si>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</si>
  <si>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</si>
  <si>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</si>
  <si>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</si>
  <si>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</si>
  <si>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</si>
  <si>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</si>
  <si>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</si>
  <si>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</si>
  <si>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</si>
  <si>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</si>
  <si>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</si>
  <si>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</si>
  <si>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</si>
  <si>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</si>
  <si>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</si>
  <si>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</si>
  <si>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</si>
  <si>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</si>
  <si>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</si>
  <si>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</si>
  <si>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</si>
  <si>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</si>
  <si>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</si>
  <si>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</si>
  <si>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</si>
  <si>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</si>
  <si>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</si>
  <si>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</si>
  <si>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</si>
  <si>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</si>
  <si>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</si>
  <si>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</si>
  <si>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</si>
  <si>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</si>
  <si>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</si>
  <si>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</si>
  <si>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</si>
  <si>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</si>
  <si>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</si>
  <si>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</si>
  <si>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</si>
  <si>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</si>
  <si>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</si>
  <si>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</si>
  <si>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</si>
  <si>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</si>
  <si>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</si>
  <si>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</si>
  <si>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</si>
  <si>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</si>
  <si>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</si>
  <si>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</si>
  <si>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</si>
  <si>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</si>
  <si>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</si>
  <si>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</si>
  <si>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</si>
  <si>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</si>
  <si>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</si>
  <si>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</si>
  <si>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</si>
  <si>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</si>
  <si>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</si>
  <si>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</si>
  <si>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</si>
  <si>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</si>
  <si>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</si>
  <si>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</si>
  <si>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</si>
  <si>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</si>
  <si>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</si>
  <si>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</si>
  <si>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</si>
  <si>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</si>
  <si>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</si>
  <si>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</si>
  <si>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</si>
  <si>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</si>
  <si>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</si>
  <si>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</si>
  <si>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</si>
  <si>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</si>
  <si>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</si>
  <si>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</si>
  <si>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</si>
  <si>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</si>
  <si>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</si>
  <si>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</si>
  <si>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</si>
  <si>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</si>
  <si>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</si>
  <si>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</si>
  <si>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</si>
  <si>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</si>
  <si>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</si>
  <si>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</si>
  <si>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</si>
  <si>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</si>
  <si>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</si>
  <si>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</si>
  <si>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</si>
  <si>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</si>
  <si>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</si>
  <si>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</si>
  <si>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</si>
  <si>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</si>
  <si>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</si>
  <si>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</si>
  <si>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</si>
  <si>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</si>
  <si>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</si>
  <si>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</si>
  <si>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</si>
  <si>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</si>
  <si>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</si>
  <si>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</si>
  <si>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</si>
  <si>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</si>
  <si>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</si>
  <si>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</si>
  <si>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</si>
  <si>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</si>
  <si>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</si>
  <si>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</si>
  <si>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</si>
  <si>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</si>
  <si>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</si>
  <si>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</si>
  <si>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</si>
  <si>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</si>
  <si>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</si>
  <si>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</si>
  <si>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</si>
  <si>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</si>
  <si>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</si>
  <si>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</si>
  <si>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</si>
  <si>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</si>
  <si>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</si>
  <si>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</si>
  <si>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</si>
  <si>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</si>
  <si>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</si>
  <si>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</si>
  <si>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</si>
  <si>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</si>
  <si>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</si>
  <si>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</si>
  <si>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</si>
  <si>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</si>
  <si>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</si>
  <si>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</si>
  <si>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</si>
  <si>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</si>
  <si>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</si>
  <si>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</si>
  <si>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</si>
  <si>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</si>
  <si>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</si>
  <si>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</si>
  <si>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</si>
  <si>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</si>
  <si>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</si>
  <si>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</si>
  <si>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</si>
  <si>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</si>
  <si>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</si>
  <si>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</si>
  <si>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</si>
  <si>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</si>
  <si>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</si>
  <si>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</si>
  <si>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</si>
  <si>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</si>
  <si>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</si>
  <si>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</si>
  <si>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</si>
  <si>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</si>
  <si>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</si>
  <si>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</si>
  <si>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</si>
  <si>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</si>
  <si>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</si>
  <si>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</si>
  <si>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</si>
  <si>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</si>
  <si>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</si>
  <si>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</si>
  <si>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</si>
  <si>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</si>
  <si>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</si>
  <si>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</si>
  <si>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</si>
  <si>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</si>
  <si>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</si>
  <si>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</si>
  <si>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</si>
  <si>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</si>
  <si>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</si>
  <si>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</si>
  <si>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</si>
  <si>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</si>
  <si>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</si>
  <si>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</si>
  <si>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</si>
  <si>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</si>
  <si>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</si>
  <si>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</si>
  <si>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</si>
  <si>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</si>
  <si>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</si>
  <si>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</si>
  <si>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</si>
  <si>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</si>
  <si>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</si>
  <si>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</si>
  <si>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</si>
  <si>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</si>
  <si>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</si>
  <si>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</si>
  <si>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</si>
  <si>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</si>
  <si>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</si>
  <si>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</si>
  <si>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</si>
  <si>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</si>
  <si>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</si>
  <si>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</si>
  <si>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</si>
  <si>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</si>
  <si>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</si>
  <si>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</si>
  <si>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</si>
  <si>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</si>
  <si>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</si>
  <si>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</si>
  <si>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</si>
  <si>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</si>
  <si>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</si>
  <si>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</si>
  <si>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</si>
  <si>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</si>
  <si>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</si>
  <si>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</si>
  <si>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</si>
  <si>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</si>
  <si>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</si>
  <si>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</si>
  <si>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</si>
  <si>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</si>
  <si>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</si>
  <si>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</si>
  <si>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</si>
  <si>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</si>
  <si>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</si>
  <si>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</si>
  <si>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</si>
  <si>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</si>
  <si>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</si>
  <si>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</si>
  <si>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</si>
  <si>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</si>
  <si>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</si>
  <si>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</si>
  <si>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</si>
  <si>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</si>
  <si>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</si>
  <si>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</si>
  <si>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</si>
  <si>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</si>
  <si>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</si>
  <si>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</si>
  <si>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</si>
  <si>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</si>
  <si>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</si>
  <si>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</si>
  <si>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</si>
  <si>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</si>
  <si>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</si>
  <si>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</si>
  <si>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</si>
  <si>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</si>
  <si>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</si>
  <si>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</si>
  <si>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</si>
  <si>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</si>
  <si>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</si>
  <si>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</si>
  <si>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</si>
  <si>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</si>
  <si>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</si>
  <si>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</si>
  <si>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</si>
  <si>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</si>
  <si>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</si>
  <si>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</si>
  <si>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</si>
  <si>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</si>
  <si>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</si>
  <si>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</si>
  <si>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</si>
  <si>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</si>
  <si>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</si>
  <si>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</si>
  <si>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</si>
  <si>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</si>
  <si>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</si>
  <si>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</si>
  <si>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</si>
  <si>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</si>
  <si>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</si>
  <si>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</si>
  <si>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</si>
  <si>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</si>
  <si>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</si>
  <si>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</si>
  <si>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</si>
  <si>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</si>
  <si>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</si>
  <si>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</si>
  <si>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</si>
  <si>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</si>
  <si>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</si>
  <si>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</si>
  <si>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</si>
  <si>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</si>
  <si>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</si>
  <si>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</si>
  <si>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</si>
  <si>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</si>
  <si>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</si>
  <si>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</si>
  <si>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</si>
  <si>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</si>
  <si>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</si>
  <si>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</si>
  <si>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</si>
  <si>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</si>
  <si>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</si>
  <si>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</si>
  <si>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</si>
  <si>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</si>
  <si>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</si>
  <si>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</si>
  <si>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</si>
  <si>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</si>
  <si>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</si>
  <si>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</si>
  <si>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</si>
  <si>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</si>
  <si>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</si>
  <si>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</si>
  <si>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</si>
  <si>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</si>
  <si>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</si>
  <si>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</si>
  <si>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</si>
  <si>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</si>
  <si>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</si>
  <si>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</si>
  <si>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</si>
  <si>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</si>
  <si>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</si>
  <si>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</si>
  <si>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</si>
  <si>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</si>
  <si>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</si>
  <si>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</si>
  <si>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</si>
  <si>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</si>
  <si>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</si>
  <si>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</si>
  <si>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</si>
  <si>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</si>
  <si>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</si>
  <si>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</si>
  <si>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</si>
  <si>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</si>
  <si>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</si>
  <si>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</si>
  <si>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</si>
  <si>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</si>
  <si>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</si>
  <si>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</si>
  <si>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</si>
  <si>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</si>
  <si>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</si>
  <si>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</si>
  <si>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</si>
  <si>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</si>
  <si>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</si>
  <si>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</si>
  <si>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</si>
  <si>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</si>
  <si>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</si>
  <si>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</si>
  <si>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</si>
  <si>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</si>
  <si>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</si>
  <si>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</si>
  <si>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</si>
  <si>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</si>
  <si>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</si>
  <si>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</si>
  <si>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</si>
  <si>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</si>
  <si>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</si>
  <si>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</si>
  <si>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</si>
  <si>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</si>
  <si>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</si>
  <si>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</si>
  <si>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</si>
  <si>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</si>
  <si>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</si>
  <si>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</si>
  <si>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</si>
  <si>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</si>
  <si>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</si>
  <si>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</si>
  <si>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</si>
  <si>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</si>
  <si>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</si>
  <si>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</si>
  <si>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</si>
  <si>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</si>
  <si>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</si>
  <si>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</si>
  <si>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</si>
  <si>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</si>
  <si>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</si>
  <si>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</si>
  <si>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</si>
  <si>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</si>
  <si>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</si>
  <si>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</si>
  <si>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</si>
  <si>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</si>
  <si>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</si>
  <si>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</si>
  <si>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</si>
  <si>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</si>
  <si>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</si>
  <si>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</si>
  <si>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</si>
  <si>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</si>
  <si>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</si>
  <si>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</si>
  <si>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</si>
  <si>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</si>
  <si>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</si>
  <si>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</si>
  <si>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</si>
  <si>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</si>
  <si>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</si>
  <si>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</si>
  <si>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</si>
  <si>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</si>
  <si>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</si>
  <si>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</si>
  <si>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</si>
  <si>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</si>
  <si>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</si>
  <si>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</si>
  <si>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</si>
  <si>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</si>
  <si>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</si>
  <si>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</si>
  <si>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</si>
  <si>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</si>
  <si>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</si>
  <si>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</si>
  <si>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</si>
  <si>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</si>
  <si>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</si>
  <si>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</si>
  <si>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</si>
  <si>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</si>
  <si>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</si>
  <si>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</si>
  <si>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</si>
  <si>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</si>
  <si>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</si>
  <si>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</si>
  <si>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</si>
  <si>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</si>
  <si>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</si>
  <si>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</si>
  <si>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</si>
  <si>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</si>
  <si>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</si>
  <si>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</si>
  <si>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</si>
  <si>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</si>
  <si>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</si>
  <si>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</si>
  <si>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</si>
  <si>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</si>
  <si>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</si>
  <si>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</si>
  <si>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</si>
  <si>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</si>
  <si>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</si>
  <si>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</si>
  <si>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</si>
  <si>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</si>
  <si>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</si>
  <si>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</si>
  <si>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</si>
  <si>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</si>
  <si>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</si>
  <si>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</si>
  <si>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</si>
  <si>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</si>
  <si>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</si>
  <si>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</si>
  <si>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</si>
  <si>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</si>
  <si>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</si>
  <si>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</si>
  <si>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</si>
  <si>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</si>
  <si>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</si>
  <si>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</si>
  <si>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</si>
  <si>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</si>
  <si>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</si>
  <si>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</si>
  <si>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</si>
  <si>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</si>
  <si>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</si>
  <si>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</si>
  <si>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</si>
  <si>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</si>
  <si>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</si>
  <si>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</si>
  <si>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</si>
  <si>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</si>
  <si>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</si>
  <si>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</si>
  <si>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</si>
  <si>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</si>
  <si>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</si>
  <si>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</si>
  <si>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</si>
  <si>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</si>
  <si>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</si>
  <si>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</si>
  <si>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</si>
  <si>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</si>
  <si>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</si>
  <si>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</si>
  <si>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</si>
  <si>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</si>
  <si>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</si>
  <si>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</si>
  <si>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</si>
  <si>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</si>
  <si>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</si>
  <si>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</si>
  <si>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</si>
  <si>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</si>
  <si>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</si>
  <si>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</si>
  <si>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</si>
  <si>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</si>
  <si>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</si>
  <si>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</si>
  <si>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</si>
  <si>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</si>
  <si>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</si>
  <si>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</si>
  <si>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</si>
  <si>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</si>
  <si>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</si>
  <si>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</si>
  <si>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</si>
  <si>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</si>
  <si>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</si>
  <si>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</si>
  <si>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</si>
  <si>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</si>
  <si>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</si>
  <si>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</si>
  <si>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</si>
  <si>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</si>
  <si>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</si>
  <si>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</si>
  <si>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</si>
  <si>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</si>
  <si>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</si>
  <si>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</si>
  <si>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</si>
  <si>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</si>
  <si>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</si>
  <si>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</si>
  <si>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</si>
  <si>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</si>
  <si>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</si>
  <si>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</si>
  <si>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</si>
  <si>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</si>
  <si>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</si>
  <si>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</si>
  <si>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</si>
  <si>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</si>
  <si>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</si>
  <si>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</si>
  <si>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</si>
  <si>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</si>
  <si>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</si>
  <si>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</si>
  <si>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</si>
  <si>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</si>
  <si>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</si>
  <si>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</si>
  <si>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</si>
  <si>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</si>
  <si>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</si>
  <si>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</si>
  <si>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</si>
  <si>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</si>
  <si>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</si>
  <si>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</si>
  <si>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</si>
  <si>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</si>
  <si>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</si>
  <si>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</si>
  <si>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</si>
  <si>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</si>
  <si>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</si>
  <si>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</si>
  <si>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</si>
  <si>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</si>
  <si>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</si>
  <si>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</si>
  <si>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</si>
  <si>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</si>
  <si>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</si>
  <si>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</si>
  <si>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</si>
  <si>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</si>
  <si>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</si>
  <si>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</si>
  <si>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</si>
  <si>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</si>
  <si>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</si>
  <si>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</si>
  <si>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</si>
  <si>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</si>
  <si>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</si>
  <si>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</si>
  <si>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</si>
  <si>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</si>
  <si>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</si>
  <si>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</si>
  <si>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</si>
  <si>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</si>
  <si>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</si>
  <si>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</si>
  <si>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</si>
  <si>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</si>
  <si>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</si>
  <si>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</si>
  <si>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</si>
  <si>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</si>
  <si>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</si>
  <si>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</si>
  <si>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</si>
  <si>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</si>
  <si>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</si>
  <si>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</si>
  <si>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</si>
  <si>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</si>
  <si>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</si>
  <si>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</si>
  <si>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</si>
  <si>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</si>
  <si>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</si>
  <si>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</si>
  <si>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</si>
  <si>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</si>
  <si>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</si>
  <si>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</si>
  <si>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</si>
  <si>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</si>
  <si>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</si>
  <si>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</si>
  <si>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</si>
  <si>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</si>
  <si>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</si>
  <si>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</si>
  <si>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</si>
  <si>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</si>
  <si>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</si>
  <si>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</si>
  <si>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</si>
  <si>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</si>
  <si>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</si>
  <si>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</si>
  <si>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</si>
  <si>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</si>
  <si>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</si>
  <si>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</si>
  <si>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</si>
  <si>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</si>
  <si>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</si>
  <si>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</si>
  <si>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</si>
  <si>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</si>
  <si>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</si>
  <si>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</si>
  <si>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</si>
  <si>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</si>
  <si>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</si>
  <si>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</si>
  <si>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</si>
  <si>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</si>
  <si>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</si>
  <si>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</si>
  <si>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</si>
  <si>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</si>
  <si>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</si>
  <si>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</si>
  <si>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</si>
  <si>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</si>
  <si>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</si>
  <si>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</si>
  <si>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</si>
  <si>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</si>
  <si>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</si>
  <si>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</si>
  <si>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</si>
  <si>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</si>
  <si>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</si>
  <si>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</si>
  <si>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</si>
  <si>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</si>
  <si>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</si>
  <si>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</si>
  <si>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</si>
  <si>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</si>
  <si>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</si>
  <si>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</si>
  <si>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</si>
  <si>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</si>
  <si>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</si>
  <si>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</si>
  <si>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</si>
  <si>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</si>
  <si>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</si>
  <si>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</si>
  <si>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</si>
  <si>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</si>
  <si>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</si>
  <si>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</si>
  <si>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</si>
  <si>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</si>
  <si>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</si>
  <si>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</si>
  <si>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</si>
  <si>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</si>
  <si>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</si>
  <si>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</si>
  <si>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</si>
  <si>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</si>
  <si>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</si>
  <si>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</si>
  <si>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</si>
  <si>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</si>
  <si>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</si>
  <si>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</si>
  <si>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</si>
  <si>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</si>
  <si>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</si>
  <si>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</si>
  <si>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</si>
  <si>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</si>
  <si>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</si>
  <si>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</si>
  <si>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</si>
  <si>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</si>
  <si>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</si>
  <si>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</si>
  <si>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</si>
  <si>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</si>
  <si>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</si>
  <si>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</si>
  <si>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</si>
  <si>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</si>
  <si>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</si>
  <si>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</si>
  <si>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</si>
  <si>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</si>
  <si>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</si>
  <si>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</si>
  <si>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</si>
  <si>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</si>
  <si>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</si>
  <si>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</si>
  <si>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</si>
  <si>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</si>
  <si>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</si>
  <si>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</si>
  <si>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</si>
  <si>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</si>
  <si>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</si>
  <si>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</si>
  <si>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</si>
  <si>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</si>
  <si>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</si>
  <si>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</si>
  <si>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</si>
  <si>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</si>
  <si>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</si>
  <si>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</si>
  <si>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</si>
  <si>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</si>
  <si>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</si>
  <si>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</si>
  <si>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</si>
  <si>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</si>
  <si>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</si>
  <si>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</si>
  <si>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</si>
  <si>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</si>
  <si>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</si>
  <si>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</si>
  <si>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</si>
  <si>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</si>
  <si>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</si>
  <si>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</si>
  <si>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</si>
  <si>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</si>
  <si>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</si>
  <si>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</si>
  <si>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</si>
  <si>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</si>
  <si>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</si>
  <si>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</si>
  <si>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</si>
  <si>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</si>
  <si>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</si>
  <si>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</si>
  <si>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</si>
  <si>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</si>
  <si>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</si>
  <si>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</si>
  <si>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</si>
  <si>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</si>
  <si>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</si>
  <si>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</si>
  <si>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</si>
  <si>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</si>
  <si>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</si>
  <si>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</si>
  <si>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</si>
  <si>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</si>
  <si>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</si>
  <si>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</si>
  <si>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</si>
  <si>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</si>
  <si>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</si>
  <si>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</si>
  <si>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</si>
  <si>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</si>
  <si>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</si>
  <si>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</si>
  <si>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</si>
  <si>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</si>
  <si>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</si>
  <si>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</si>
  <si>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</si>
  <si>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</si>
  <si>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</si>
  <si>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</si>
  <si>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</si>
  <si>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</si>
  <si>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</si>
  <si>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</si>
  <si>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</si>
  <si>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</si>
  <si>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</si>
  <si>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</si>
  <si>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</si>
  <si>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</si>
  <si>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</si>
  <si>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</si>
  <si>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</si>
  <si>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</si>
  <si>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</si>
  <si>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</si>
  <si>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</si>
  <si>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</si>
  <si>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</si>
  <si>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</si>
  <si>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</si>
  <si>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</si>
  <si>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</si>
  <si>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</si>
  <si>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</si>
  <si>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</si>
  <si>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</si>
  <si>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</si>
  <si>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</si>
  <si>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</si>
  <si>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</si>
  <si>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</si>
  <si>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</si>
  <si>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</si>
  <si>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</si>
  <si>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</si>
  <si>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</si>
  <si>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</si>
  <si>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</si>
  <si>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</si>
  <si>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</si>
  <si>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</si>
  <si>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</si>
  <si>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</si>
  <si>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</si>
  <si>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</si>
  <si>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</si>
  <si>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</si>
  <si>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</si>
  <si>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</si>
  <si>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</si>
  <si>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</si>
  <si>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</si>
  <si>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</si>
  <si>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</si>
  <si>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</si>
  <si>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</si>
  <si>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</si>
  <si>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</si>
  <si>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</si>
  <si>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</si>
  <si>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</si>
  <si>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</si>
  <si>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</si>
  <si>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</si>
  <si>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</si>
  <si>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</si>
  <si>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</si>
  <si>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</si>
  <si>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</si>
  <si>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</si>
  <si>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</si>
  <si>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</si>
  <si>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</si>
  <si>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</si>
  <si>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</si>
  <si>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</si>
  <si>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</si>
  <si>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</si>
  <si>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</si>
  <si>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</si>
  <si>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</si>
  <si>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</si>
  <si>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</si>
  <si>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</si>
  <si>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</si>
  <si>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</si>
  <si>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</si>
  <si>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</si>
  <si>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</si>
  <si>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</si>
  <si>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</si>
  <si>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</si>
  <si>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</si>
  <si>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</si>
  <si>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</si>
  <si>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</si>
  <si>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</si>
  <si>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</si>
  <si>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</si>
  <si>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</si>
  <si>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</si>
  <si>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</si>
  <si>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</si>
  <si>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</si>
  <si>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</si>
  <si>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</si>
  <si>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</si>
  <si>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</si>
  <si>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</si>
  <si>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</si>
  <si>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</si>
  <si>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</si>
  <si>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</si>
  <si>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</si>
  <si>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</si>
  <si>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</si>
  <si>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</si>
  <si>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</si>
  <si>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</si>
  <si>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</si>
  <si>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</si>
  <si>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</si>
  <si>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</si>
  <si>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</si>
  <si>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</si>
  <si>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</si>
  <si>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</si>
  <si>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</si>
  <si>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</si>
  <si>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</si>
  <si>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</si>
  <si>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</si>
  <si>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</si>
  <si>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</si>
  <si>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</si>
  <si>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</si>
  <si>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</si>
  <si>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</si>
  <si>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</si>
  <si>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</si>
  <si>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</si>
  <si>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</si>
  <si>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</si>
  <si>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</si>
  <si>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</si>
  <si>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</si>
  <si>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</si>
  <si>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</si>
  <si>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</si>
  <si>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</si>
  <si>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</si>
  <si>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</si>
  <si>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</si>
  <si>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</si>
  <si>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</si>
  <si>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</si>
  <si>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</si>
  <si>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</si>
  <si>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</si>
  <si>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</si>
  <si>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</si>
  <si>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</si>
  <si>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</si>
  <si>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</si>
  <si>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</si>
  <si>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</si>
  <si>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</si>
  <si>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</si>
  <si>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</si>
  <si>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</si>
  <si>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</si>
  <si>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</si>
  <si>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</si>
  <si>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</si>
  <si>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</si>
  <si>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</si>
  <si>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</si>
  <si>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</si>
  <si>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</si>
  <si>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</si>
  <si>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</si>
  <si>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</si>
  <si>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</si>
  <si>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</si>
  <si>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</si>
  <si>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</si>
  <si>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</si>
  <si>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</si>
  <si>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</si>
  <si>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</si>
  <si>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</si>
  <si>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</si>
  <si>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</si>
  <si>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</si>
  <si>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</si>
  <si>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</si>
  <si>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</si>
  <si>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</si>
  <si>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</si>
  <si>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</si>
  <si>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</si>
  <si>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</si>
  <si>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</si>
  <si>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</si>
  <si>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</si>
  <si>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</si>
  <si>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</si>
  <si>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</si>
  <si>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</si>
  <si>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</si>
  <si>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</si>
  <si>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</si>
  <si>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</si>
  <si>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</si>
  <si>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</si>
  <si>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</si>
  <si>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</si>
  <si>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</si>
  <si>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</si>
  <si>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</si>
  <si>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</si>
  <si>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</si>
  <si>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</si>
  <si>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</si>
  <si>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</si>
  <si>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</si>
  <si>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</si>
  <si>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</si>
  <si>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</si>
  <si>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</si>
  <si>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</si>
  <si>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</si>
  <si>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</si>
  <si>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</si>
  <si>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</si>
  <si>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</si>
  <si>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</si>
  <si>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</si>
  <si>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</si>
  <si>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</si>
  <si>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</si>
  <si>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</si>
  <si>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</si>
  <si>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</si>
  <si>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</si>
  <si>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</si>
  <si>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</si>
  <si>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</si>
  <si>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</si>
  <si>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</si>
  <si>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</si>
  <si>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</si>
  <si>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</si>
  <si>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</si>
  <si>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</si>
  <si>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</si>
  <si>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</si>
  <si>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</si>
  <si>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</si>
  <si>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</si>
  <si>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</si>
  <si>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</si>
  <si>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</si>
  <si>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</si>
  <si>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</si>
  <si>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</si>
  <si>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</si>
  <si>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</si>
  <si>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</si>
  <si>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</si>
  <si>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</si>
  <si>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</si>
  <si>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</si>
  <si>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</si>
  <si>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</si>
  <si>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</si>
  <si>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</si>
  <si>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</si>
  <si>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</si>
  <si>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</si>
  <si>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</si>
  <si>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</si>
  <si>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</si>
  <si>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</si>
  <si>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</si>
  <si>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</si>
  <si>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</si>
  <si>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</si>
  <si>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</si>
  <si>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</si>
  <si>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</si>
  <si>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</si>
  <si>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</si>
  <si>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</si>
  <si>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</si>
  <si>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</si>
  <si>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</si>
  <si>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</si>
  <si>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</si>
  <si>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</si>
  <si>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</si>
  <si>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</si>
  <si>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</si>
  <si>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</si>
  <si>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</si>
  <si>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</si>
  <si>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</si>
  <si>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</si>
  <si>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</si>
  <si>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</si>
  <si>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</si>
  <si>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</si>
  <si>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</si>
  <si>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</si>
  <si>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</si>
  <si>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</si>
  <si>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</si>
  <si>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</si>
  <si>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</si>
  <si>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</si>
  <si>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</si>
  <si>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</si>
  <si>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</si>
  <si>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</si>
  <si>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</si>
  <si>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</si>
  <si>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</si>
  <si>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</si>
  <si>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</si>
  <si>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</si>
  <si>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</si>
  <si>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</si>
  <si>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</si>
  <si>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</si>
  <si>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</si>
  <si>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</si>
  <si>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</si>
  <si>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</si>
  <si>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</si>
  <si>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</si>
  <si>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</si>
  <si>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</si>
  <si>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</si>
  <si>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</si>
  <si>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</si>
  <si>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</si>
  <si>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</si>
  <si>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</si>
  <si>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</si>
  <si>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</si>
  <si>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</si>
  <si>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</si>
  <si>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</si>
  <si>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</si>
  <si>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</si>
  <si>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</si>
  <si>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</si>
  <si>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</si>
  <si>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</si>
  <si>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</si>
  <si>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</si>
  <si>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</si>
  <si>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</si>
  <si>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</si>
  <si>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</si>
  <si>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</si>
  <si>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</si>
  <si>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</si>
  <si>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</si>
  <si>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</si>
  <si>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</si>
  <si>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</si>
  <si>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</si>
  <si>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</si>
  <si>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</si>
  <si>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</si>
  <si>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</si>
  <si>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</si>
  <si>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</si>
  <si>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</si>
  <si>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</si>
  <si>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</si>
  <si>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</si>
  <si>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</si>
  <si>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</si>
  <si>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</si>
  <si>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</si>
  <si>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</si>
  <si>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</si>
  <si>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</si>
  <si>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</si>
  <si>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</si>
  <si>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</si>
  <si>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</si>
  <si>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</si>
  <si>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</si>
  <si>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</si>
  <si>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</si>
  <si>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</si>
  <si>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</si>
  <si>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</si>
  <si>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</si>
  <si>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</si>
  <si>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</si>
  <si>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</si>
  <si>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</si>
  <si>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</si>
  <si>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</si>
  <si>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</si>
  <si>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</si>
  <si>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</si>
  <si>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</si>
  <si>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</si>
  <si>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</si>
  <si>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</si>
  <si>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</si>
  <si>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</si>
  <si>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</si>
  <si>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</si>
  <si>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</si>
  <si>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</si>
  <si>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</si>
  <si>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</si>
  <si>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</si>
  <si>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</si>
  <si>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</si>
  <si>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</si>
  <si>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</si>
  <si>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</si>
  <si>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</si>
  <si>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</si>
  <si>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</si>
  <si>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</si>
  <si>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</si>
  <si>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</si>
  <si>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</si>
  <si>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</si>
  <si>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</si>
  <si>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</si>
  <si>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</si>
  <si>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</si>
  <si>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</si>
  <si>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</si>
  <si>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</si>
  <si>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</si>
  <si>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</si>
  <si>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</si>
  <si>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</si>
  <si>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</si>
  <si>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</si>
  <si>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</si>
  <si>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</si>
  <si>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</si>
  <si>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</si>
  <si>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</si>
  <si>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</si>
  <si>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</si>
  <si>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</si>
  <si>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</si>
  <si>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</si>
  <si>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</si>
  <si>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</si>
  <si>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</si>
  <si>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</si>
  <si>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</si>
  <si>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</si>
  <si>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</si>
  <si>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</si>
  <si>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</si>
  <si>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</si>
  <si>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</si>
  <si>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</si>
  <si>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</si>
  <si>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</si>
  <si>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</si>
  <si>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</si>
  <si>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</si>
  <si>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</si>
  <si>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</si>
  <si>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</si>
  <si>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</si>
  <si>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</si>
  <si>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</si>
  <si>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</si>
  <si>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</si>
  <si>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</si>
  <si>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</si>
  <si>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</si>
  <si>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</si>
  <si>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</si>
  <si>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</si>
  <si>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</si>
  <si>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</si>
  <si>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</si>
  <si>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</si>
  <si>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</si>
  <si>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</si>
  <si>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</si>
  <si>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</si>
  <si>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</si>
  <si>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</si>
  <si>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</si>
  <si>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</si>
  <si>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</si>
  <si>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</si>
  <si>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</si>
  <si>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</si>
  <si>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</si>
  <si>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</si>
  <si>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</si>
  <si>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</si>
  <si>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</si>
  <si>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</si>
  <si>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</si>
  <si>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</si>
  <si>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</si>
  <si>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</si>
  <si>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</si>
  <si>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</si>
  <si>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</si>
  <si>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</si>
  <si>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</si>
  <si>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</si>
  <si>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</si>
  <si>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</si>
  <si>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</si>
  <si>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</si>
  <si>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</si>
  <si>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</si>
  <si>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</si>
  <si>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</si>
  <si>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</si>
  <si>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</si>
  <si>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</si>
  <si>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</si>
  <si>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</si>
  <si>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</si>
  <si>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</si>
  <si>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</si>
  <si>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</si>
  <si>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</si>
  <si>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</si>
  <si>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</si>
  <si>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</si>
  <si>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</si>
  <si>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</si>
  <si>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</si>
  <si>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</si>
  <si>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</si>
  <si>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</si>
  <si>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</si>
  <si>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</si>
  <si>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</si>
  <si>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</si>
  <si>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</si>
  <si>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</si>
  <si>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</si>
  <si>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</si>
  <si>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</si>
  <si>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</si>
  <si>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</si>
  <si>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</si>
  <si>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</si>
  <si>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</si>
  <si>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</si>
  <si>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</si>
  <si>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</si>
  <si>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</si>
  <si>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</si>
  <si>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</si>
  <si>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</si>
  <si>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</si>
  <si>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</si>
  <si>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</si>
  <si>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</si>
  <si>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</si>
  <si>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</si>
  <si>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</si>
  <si>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</si>
  <si>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</si>
  <si>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</si>
  <si>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</si>
  <si>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</si>
  <si>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</si>
  <si>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</si>
  <si>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</si>
  <si>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</si>
  <si>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</si>
  <si>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</si>
  <si>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</si>
  <si>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</si>
  <si>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</si>
  <si>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</si>
  <si>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</si>
  <si>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</si>
  <si>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</si>
  <si>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</si>
  <si>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</si>
  <si>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</si>
  <si>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</si>
  <si>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</si>
  <si>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</si>
  <si>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</si>
  <si>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</si>
  <si>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</si>
  <si>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</si>
  <si>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</si>
  <si>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</si>
  <si>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</si>
  <si>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</si>
  <si>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</si>
  <si>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</si>
  <si>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</si>
  <si>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</si>
  <si>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</si>
  <si>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</si>
  <si>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</si>
  <si>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</si>
  <si>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</si>
  <si>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</si>
  <si>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</si>
  <si>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</si>
  <si>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</si>
  <si>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</si>
  <si>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</si>
  <si>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</si>
  <si>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</si>
  <si>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</si>
  <si>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</si>
  <si>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</si>
  <si>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</si>
  <si>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</si>
  <si>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</si>
  <si>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</si>
  <si>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</si>
  <si>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</si>
  <si>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</si>
  <si>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</si>
  <si>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</si>
  <si>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</si>
  <si>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</si>
  <si>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</si>
  <si>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</si>
  <si>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</si>
  <si>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</si>
  <si>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</si>
  <si>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</si>
  <si>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</si>
  <si>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</si>
  <si>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</si>
  <si>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</si>
  <si>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</si>
  <si>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</si>
  <si>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</si>
  <si>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</si>
  <si>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</si>
  <si>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</si>
  <si>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</si>
  <si>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</si>
  <si>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</si>
  <si>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</si>
  <si>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</si>
  <si>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</si>
  <si>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</si>
  <si>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</si>
  <si>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</si>
  <si>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</si>
  <si>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</si>
  <si>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</si>
  <si>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</si>
  <si>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</si>
  <si>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</si>
  <si>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</si>
  <si>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</si>
  <si>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</si>
  <si>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</si>
  <si>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</si>
  <si>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</si>
  <si>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</si>
  <si>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</si>
  <si>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</si>
  <si>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</si>
  <si>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</si>
  <si>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</si>
  <si>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</si>
  <si>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</si>
  <si>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</si>
  <si>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</si>
  <si>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</si>
  <si>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</si>
  <si>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</si>
  <si>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</si>
  <si>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</si>
  <si>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</si>
  <si>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</si>
  <si>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</si>
  <si>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</si>
  <si>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</si>
  <si>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</si>
  <si>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</si>
  <si>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</si>
  <si>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</si>
  <si>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</si>
  <si>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</si>
  <si>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</si>
  <si>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</si>
  <si>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</si>
  <si>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</si>
  <si>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</si>
  <si>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</si>
  <si>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</si>
  <si>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</si>
  <si>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</si>
  <si>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</si>
  <si>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</si>
  <si>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</si>
  <si>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</si>
  <si>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</si>
  <si>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</si>
  <si>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</si>
  <si>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</si>
  <si>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</si>
  <si>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</si>
  <si>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</si>
  <si>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</si>
  <si>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</si>
  <si>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</si>
  <si>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</si>
  <si>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</si>
  <si>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</si>
  <si>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</si>
  <si>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</si>
  <si>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</si>
  <si>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</si>
  <si>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</si>
  <si>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</si>
  <si>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</si>
  <si>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</si>
  <si>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</si>
  <si>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</si>
  <si>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</si>
  <si>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</si>
  <si>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</si>
  <si>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</si>
  <si>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</si>
  <si>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</si>
  <si>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</si>
  <si>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</si>
  <si>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</si>
  <si>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</si>
  <si>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</si>
  <si>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</si>
  <si>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</si>
  <si>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</si>
  <si>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</si>
  <si>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</si>
  <si>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</si>
  <si>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</si>
  <si>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</si>
  <si>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</si>
  <si>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</si>
  <si>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</si>
  <si>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</si>
  <si>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</si>
  <si>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</si>
  <si>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</si>
  <si>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</si>
  <si>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</si>
  <si>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</si>
  <si>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</si>
  <si>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</si>
  <si>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</si>
  <si>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</si>
  <si>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</si>
  <si>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</si>
  <si>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</si>
  <si>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</si>
  <si>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</si>
  <si>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</si>
  <si>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</si>
  <si>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</si>
  <si>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</si>
  <si>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</si>
  <si>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</si>
  <si>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</si>
  <si>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</si>
  <si>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</si>
  <si>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</si>
  <si>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</si>
  <si>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</si>
  <si>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</si>
  <si>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</si>
  <si>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</si>
  <si>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</si>
  <si>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</si>
  <si>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</si>
  <si>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</si>
  <si>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</si>
  <si>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</si>
  <si>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</si>
  <si>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</si>
  <si>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</si>
  <si>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</si>
  <si>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</si>
  <si>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</si>
  <si>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</si>
  <si>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</si>
  <si>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</si>
  <si>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</si>
  <si>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</si>
  <si>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</si>
  <si>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</si>
  <si>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</si>
  <si>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</si>
  <si>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</si>
  <si>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</si>
  <si>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</si>
  <si>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</si>
  <si>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</si>
  <si>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</si>
  <si>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</si>
  <si>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</si>
  <si>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</si>
  <si>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</si>
  <si>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</si>
  <si>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</si>
  <si>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</si>
  <si>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</si>
  <si>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</si>
  <si>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</si>
  <si>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</si>
  <si>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</si>
  <si>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</si>
  <si>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</si>
  <si>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</si>
  <si>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</si>
  <si>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</si>
  <si>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</si>
  <si>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</si>
  <si>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</si>
  <si>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</si>
  <si>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</si>
  <si>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</si>
  <si>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</si>
  <si>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</si>
  <si>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</si>
  <si>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</si>
  <si>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</si>
  <si>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</si>
  <si>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</si>
  <si>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</si>
  <si>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</si>
  <si>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</si>
  <si>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</si>
  <si>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</si>
  <si>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</si>
  <si>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</si>
  <si>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</si>
  <si>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</si>
  <si>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</si>
  <si>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</si>
  <si>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</si>
  <si>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</si>
  <si>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</si>
  <si>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</si>
  <si>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</si>
  <si>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</si>
  <si>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</si>
  <si>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</si>
  <si>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</si>
  <si>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</si>
  <si>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</si>
  <si>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</si>
  <si>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</si>
  <si>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</si>
  <si>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</si>
  <si>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</si>
  <si>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</si>
  <si>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</si>
  <si>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</si>
  <si>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</si>
  <si>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</si>
  <si>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</si>
  <si>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</si>
  <si>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</si>
  <si>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</si>
  <si>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</si>
  <si>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</si>
  <si>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</si>
  <si>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</si>
  <si>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</si>
  <si>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</si>
  <si>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</si>
  <si>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</si>
  <si>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</si>
  <si>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</si>
  <si>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</si>
  <si>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</si>
  <si>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</si>
  <si>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</si>
  <si>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</si>
  <si>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</si>
  <si>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</si>
  <si>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</si>
  <si>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</si>
  <si>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</si>
  <si>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</si>
  <si>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</si>
  <si>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</si>
  <si>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</si>
  <si>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</si>
  <si>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</si>
  <si>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</si>
  <si>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</si>
  <si>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</si>
  <si>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</si>
  <si>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</si>
  <si>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</si>
  <si>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</si>
  <si>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</si>
  <si>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</si>
  <si>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</si>
  <si>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</si>
  <si>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</si>
  <si>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</si>
  <si>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</si>
  <si>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</si>
  <si>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</si>
  <si>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</si>
  <si>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</si>
  <si>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</si>
  <si>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</si>
  <si>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</si>
  <si>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</si>
  <si>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</si>
  <si>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</si>
  <si>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</si>
  <si>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</si>
  <si>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</si>
  <si>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</si>
  <si>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</si>
  <si>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</si>
  <si>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</si>
  <si>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</si>
  <si>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</si>
  <si>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</si>
  <si>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</si>
  <si>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</si>
  <si>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</si>
  <si>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</si>
  <si>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</si>
  <si>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</si>
  <si>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</si>
  <si>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</si>
  <si>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</si>
  <si>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</si>
  <si>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</si>
  <si>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</si>
  <si>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</si>
  <si>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</si>
  <si>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</si>
  <si>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</si>
  <si>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</si>
  <si>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</si>
  <si>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</si>
  <si>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</si>
  <si>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</si>
  <si>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</si>
  <si>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</si>
  <si>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</si>
  <si>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</si>
  <si>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</si>
  <si>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</si>
  <si>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</si>
  <si>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</si>
  <si>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</si>
  <si>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</si>
  <si>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</si>
  <si>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</si>
  <si>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</si>
  <si>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</si>
  <si>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</si>
  <si>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</si>
  <si>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</si>
  <si>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</si>
  <si>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</si>
  <si>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</si>
  <si>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</si>
  <si>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</si>
  <si>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</si>
  <si>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</si>
  <si>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</si>
  <si>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</si>
  <si>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</si>
  <si>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</si>
  <si>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</si>
  <si>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</si>
  <si>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</si>
  <si>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</si>
  <si>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</si>
  <si>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</si>
  <si>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</si>
  <si>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</si>
  <si>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</si>
  <si>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</si>
  <si>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</si>
  <si>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</si>
  <si>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</si>
  <si>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</si>
  <si>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</si>
  <si>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</si>
  <si>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</si>
  <si>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</si>
  <si>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</si>
  <si>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</si>
  <si>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</si>
  <si>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</si>
  <si>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</si>
  <si>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</si>
  <si>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</si>
  <si>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</si>
  <si>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</si>
  <si>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</si>
  <si>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</si>
  <si>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</si>
  <si>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</si>
  <si>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</si>
  <si>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</si>
  <si>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</si>
  <si>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</si>
  <si>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</si>
  <si>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</si>
  <si>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</si>
  <si>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</si>
  <si>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</si>
  <si>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</si>
  <si>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</si>
  <si>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</si>
  <si>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</si>
  <si>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</si>
  <si>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</si>
  <si>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</si>
  <si>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</si>
  <si>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</si>
  <si>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</si>
  <si>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</si>
  <si>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</si>
  <si>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</si>
  <si>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</si>
  <si>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</si>
  <si>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</si>
  <si>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</si>
  <si>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</si>
  <si>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</si>
  <si>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</si>
  <si>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</si>
  <si>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</si>
  <si>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</si>
  <si>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</si>
  <si>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</si>
  <si>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</si>
  <si>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</si>
  <si>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</si>
  <si>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</si>
  <si>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</si>
  <si>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</si>
  <si>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</si>
  <si>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</si>
  <si>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</si>
  <si>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</si>
  <si>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</si>
  <si>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</si>
  <si>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</si>
  <si>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</si>
  <si>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</si>
  <si>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</si>
  <si>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</si>
  <si>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</si>
  <si>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</si>
  <si>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</si>
  <si>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</si>
  <si>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</si>
  <si>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</si>
  <si>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</si>
  <si>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</si>
  <si>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</si>
  <si>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</si>
  <si>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</si>
  <si>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</si>
  <si>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</si>
  <si>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</si>
  <si>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</si>
  <si>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</si>
  <si>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</si>
  <si>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</si>
  <si>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</si>
  <si>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</si>
  <si>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</si>
  <si>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</si>
  <si>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</si>
  <si>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</si>
  <si>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</si>
  <si>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</si>
  <si>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</si>
  <si>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</si>
  <si>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</si>
  <si>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</si>
  <si>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</si>
  <si>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</si>
  <si>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</si>
  <si>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</si>
  <si>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</si>
  <si>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</si>
  <si>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</si>
  <si>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</si>
  <si>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</si>
  <si>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</si>
  <si>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</si>
  <si>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</si>
  <si>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</si>
  <si>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</si>
  <si>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</si>
  <si>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</si>
  <si>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</si>
  <si>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</si>
  <si>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</si>
  <si>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</si>
  <si>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</si>
  <si>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</si>
  <si>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</si>
  <si>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</si>
  <si>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</si>
  <si>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</si>
  <si>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</si>
  <si>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</si>
  <si>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</si>
  <si>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</si>
  <si>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</si>
  <si>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</si>
  <si>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</si>
  <si>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</si>
  <si>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</si>
  <si>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</si>
  <si>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</si>
  <si>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</si>
  <si>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</si>
  <si>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</si>
  <si>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</si>
  <si>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</si>
  <si>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</si>
  <si>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</si>
  <si>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</si>
  <si>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</si>
  <si>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</si>
  <si>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</si>
  <si>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</si>
  <si>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</si>
  <si>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</si>
  <si>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</si>
  <si>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</si>
  <si>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</si>
  <si>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</si>
  <si>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</si>
  <si>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</si>
  <si>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</si>
  <si>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</si>
  <si>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</si>
  <si>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</si>
  <si>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</si>
  <si>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</si>
  <si>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</si>
  <si>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</si>
  <si>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</si>
  <si>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</si>
  <si>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</si>
  <si>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</si>
  <si>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</si>
  <si>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</si>
  <si>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</si>
  <si>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</si>
  <si>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</si>
  <si>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</si>
  <si>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</si>
  <si>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</si>
  <si>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</si>
  <si>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</si>
  <si>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</si>
  <si>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</si>
  <si>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</si>
  <si>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</si>
  <si>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</si>
  <si>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</si>
  <si>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</si>
  <si>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</si>
  <si>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</si>
  <si>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</si>
  <si>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</si>
  <si>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</si>
  <si>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</si>
  <si>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</si>
  <si>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</si>
  <si>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</si>
  <si>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</si>
  <si>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</si>
  <si>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</si>
  <si>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</si>
  <si>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</si>
  <si>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</si>
  <si>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</si>
  <si>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</si>
  <si>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</si>
  <si>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</si>
  <si>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</si>
  <si>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</si>
  <si>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</si>
  <si>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</si>
  <si>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</si>
  <si>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</si>
  <si>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</si>
  <si>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</si>
  <si>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</si>
  <si>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</si>
  <si>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</si>
  <si>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</si>
  <si>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</si>
  <si>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</si>
  <si>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</si>
  <si>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</si>
  <si>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</si>
  <si>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</si>
  <si>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</si>
  <si>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</si>
  <si>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</si>
  <si>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</si>
  <si>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</si>
  <si>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</si>
  <si>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</si>
  <si>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</si>
  <si>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</si>
  <si>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</si>
  <si>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</si>
  <si>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</si>
  <si>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</si>
  <si>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</si>
  <si>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</si>
  <si>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</si>
  <si>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</si>
  <si>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</si>
  <si>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</si>
  <si>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</si>
  <si>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</si>
  <si>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</si>
  <si>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</si>
  <si>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</si>
  <si>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</si>
  <si>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</si>
  <si>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</si>
  <si>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</si>
  <si>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</si>
  <si>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</si>
  <si>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</si>
  <si>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</si>
  <si>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</si>
  <si>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</si>
  <si>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</si>
  <si>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</si>
  <si>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</si>
  <si>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</si>
  <si>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</si>
  <si>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</si>
  <si>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</si>
  <si>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</si>
  <si>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</si>
  <si>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</si>
  <si>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</si>
  <si>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</si>
  <si>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</si>
  <si>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</si>
  <si>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</si>
  <si>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</si>
  <si>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</si>
  <si>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</si>
  <si>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</si>
  <si>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</si>
  <si>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</si>
  <si>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</si>
  <si>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</si>
  <si>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</si>
  <si>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</si>
  <si>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</si>
  <si>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</si>
  <si>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</si>
  <si>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</si>
  <si>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</si>
  <si>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</si>
  <si>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</si>
  <si>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</si>
  <si>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</si>
  <si>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</si>
  <si>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</si>
  <si>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</si>
  <si>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</si>
  <si>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</si>
  <si>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</si>
  <si>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</si>
  <si>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</si>
  <si>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</si>
  <si>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</si>
  <si>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</si>
  <si>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</si>
  <si>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</si>
  <si>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</si>
  <si>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</si>
  <si>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</si>
  <si>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</si>
  <si>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</si>
  <si>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</si>
  <si>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</si>
  <si>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</si>
  <si>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</si>
  <si>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</si>
  <si>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</si>
  <si>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</si>
  <si>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</si>
  <si>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</si>
  <si>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</si>
  <si>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</si>
  <si>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</si>
  <si>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</si>
  <si>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</si>
  <si>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</si>
  <si>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</si>
  <si>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</si>
  <si>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</si>
  <si>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</si>
  <si>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</si>
  <si>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</si>
  <si>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</si>
  <si>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</si>
  <si>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</si>
  <si>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</si>
  <si>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</si>
  <si>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</si>
  <si>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</si>
  <si>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</si>
  <si>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</si>
  <si>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</si>
  <si>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</si>
  <si>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</si>
  <si>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</si>
  <si>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</si>
  <si>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</si>
  <si>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</si>
  <si>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</si>
  <si>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</si>
  <si>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</si>
  <si>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</si>
  <si>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</si>
  <si>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</si>
  <si>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</si>
  <si>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</si>
  <si>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</si>
  <si>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</si>
  <si>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</si>
  <si>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</si>
  <si>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</si>
  <si>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</si>
  <si>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</si>
  <si>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</si>
  <si>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</si>
  <si>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</si>
  <si>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</si>
  <si>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</si>
  <si>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</si>
  <si>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</si>
  <si>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</si>
  <si>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</si>
  <si>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</si>
  <si>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</si>
  <si>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</si>
  <si>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</si>
  <si>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</si>
  <si>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</si>
  <si>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</si>
  <si>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</si>
  <si>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</si>
  <si>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</si>
  <si>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</si>
  <si>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</si>
  <si>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</si>
  <si>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</si>
  <si>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</si>
  <si>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</si>
  <si>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</si>
  <si>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</si>
  <si>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</si>
  <si>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</si>
  <si>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</si>
  <si>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</si>
  <si>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</si>
  <si>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</si>
  <si>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</si>
  <si>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</si>
  <si>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</si>
  <si>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</si>
  <si>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</si>
  <si>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</si>
  <si>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</si>
  <si>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</si>
  <si>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</si>
  <si>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</si>
  <si>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</si>
  <si>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</si>
  <si>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</si>
  <si>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</si>
  <si>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</si>
  <si>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</si>
  <si>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</si>
  <si>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</si>
  <si>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</si>
  <si>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</si>
  <si>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</si>
  <si>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</si>
  <si>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</si>
  <si>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</si>
  <si>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</si>
  <si>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</si>
  <si>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</si>
  <si>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</si>
  <si>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</si>
  <si>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</si>
  <si>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</si>
  <si>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</si>
  <si>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</si>
  <si>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</si>
  <si>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</si>
  <si>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</si>
  <si>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</si>
  <si>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</si>
  <si>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</si>
  <si>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</si>
  <si>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</si>
  <si>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</si>
  <si>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</si>
  <si>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</si>
  <si>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</si>
  <si>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</si>
  <si>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</si>
  <si>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</si>
  <si>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</si>
  <si>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</si>
  <si>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</si>
  <si>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</si>
  <si>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</si>
  <si>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</si>
  <si>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</si>
  <si>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</si>
  <si>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</si>
  <si>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</si>
  <si>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</si>
  <si>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</si>
  <si>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</si>
  <si>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</si>
  <si>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</si>
  <si>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</si>
  <si>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</si>
  <si>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</si>
  <si>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</si>
  <si>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</si>
  <si>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</si>
  <si>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</si>
  <si>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</si>
  <si>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</si>
  <si>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</si>
  <si>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</si>
  <si>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</si>
  <si>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</si>
  <si>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</si>
  <si>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</si>
  <si>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</si>
  <si>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</si>
  <si>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</si>
  <si>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</si>
  <si>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</si>
  <si>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</si>
  <si>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</si>
  <si>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</si>
  <si>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</si>
  <si>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</si>
  <si>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</si>
  <si>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</si>
  <si>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</si>
  <si>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</si>
  <si>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</si>
  <si>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</si>
  <si>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</si>
  <si>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</si>
  <si>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</si>
  <si>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</si>
  <si>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</si>
  <si>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</si>
  <si>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</si>
  <si>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</si>
  <si>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</si>
  <si>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</si>
  <si>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</si>
  <si>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</si>
  <si>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</si>
  <si>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</si>
  <si>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</si>
  <si>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</si>
  <si>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</si>
  <si>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</si>
  <si>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</si>
  <si>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</si>
  <si>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</si>
  <si>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</si>
  <si>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</si>
  <si>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</si>
  <si>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</si>
  <si>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</si>
  <si>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</si>
  <si>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</si>
  <si>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</si>
  <si>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</si>
  <si>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</si>
  <si>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</si>
  <si>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</si>
  <si>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</si>
  <si>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</si>
  <si>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</si>
  <si>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</si>
  <si>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</si>
  <si>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</si>
  <si>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</si>
  <si>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</si>
  <si>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</si>
  <si>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</si>
  <si>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</si>
  <si>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</si>
  <si>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</si>
  <si>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</si>
  <si>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</si>
  <si>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</si>
  <si>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</si>
  <si>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</si>
  <si>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</si>
  <si>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</si>
  <si>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</si>
  <si>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</si>
  <si>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</si>
  <si>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</si>
  <si>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</si>
  <si>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</si>
  <si>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</si>
  <si>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</si>
  <si>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</si>
  <si>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</si>
  <si>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</si>
  <si>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</si>
  <si>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</si>
  <si>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</si>
  <si>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</si>
  <si>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</si>
  <si>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</si>
  <si>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</si>
  <si>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</si>
  <si>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</si>
  <si>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</si>
  <si>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</si>
  <si>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</si>
  <si>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</si>
  <si>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</si>
  <si>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</si>
  <si>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</si>
  <si>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</si>
  <si>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</si>
  <si>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</si>
  <si>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</si>
  <si>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</si>
  <si>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</si>
  <si>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</si>
  <si>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</si>
  <si>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</si>
  <si>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</si>
  <si>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</si>
  <si>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</si>
  <si>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</si>
  <si>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</si>
  <si>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</si>
  <si>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</si>
  <si>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</si>
  <si>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</si>
  <si>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</si>
  <si>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</si>
  <si>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</si>
  <si>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</si>
  <si>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</si>
  <si>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</si>
  <si>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</si>
  <si>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</si>
  <si>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</si>
  <si>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</si>
  <si>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</si>
  <si>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</si>
  <si>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</si>
  <si>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</si>
  <si>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</si>
  <si>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</si>
  <si>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</si>
  <si>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</si>
  <si>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</si>
  <si>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</si>
  <si>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</si>
  <si>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</si>
  <si>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</si>
  <si>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</si>
  <si>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</si>
  <si>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</si>
  <si>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</si>
  <si>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</si>
  <si>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</si>
  <si>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</si>
  <si>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</si>
  <si>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</si>
  <si>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</si>
  <si>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</si>
  <si>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</si>
  <si>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</si>
  <si>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</si>
  <si>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</si>
  <si>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</si>
  <si>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</si>
  <si>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</si>
  <si>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</si>
  <si>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</si>
  <si>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</si>
  <si>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</si>
  <si>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</si>
  <si>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</si>
  <si>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</si>
  <si>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</si>
  <si>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</si>
  <si>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</si>
  <si>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</si>
  <si>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</si>
  <si>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</si>
  <si>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</si>
  <si>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</si>
  <si>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</si>
  <si>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</si>
  <si>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</si>
  <si>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</si>
  <si>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</si>
  <si>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</si>
  <si>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</si>
  <si>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</si>
  <si>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</si>
  <si>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</si>
  <si>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</si>
  <si>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</si>
  <si>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</si>
  <si>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</si>
  <si>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</si>
  <si>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</si>
  <si>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</si>
  <si>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</si>
  <si>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</si>
  <si>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</si>
  <si>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</si>
  <si>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</si>
  <si>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</si>
  <si>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</si>
  <si>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</si>
  <si>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</si>
  <si>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</si>
  <si>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</si>
  <si>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</si>
  <si>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</si>
  <si>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</si>
  <si>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</si>
  <si>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</si>
  <si>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</si>
  <si>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</si>
  <si>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</si>
  <si>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</si>
  <si>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</si>
  <si>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</si>
  <si>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</si>
  <si>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</si>
  <si>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</si>
  <si>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</si>
  <si>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</si>
  <si>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</si>
  <si>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</si>
  <si>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</si>
  <si>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</si>
  <si>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</si>
  <si>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</si>
  <si>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</si>
  <si>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</si>
  <si>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</si>
  <si>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</si>
  <si>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</si>
  <si>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</si>
  <si>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</si>
  <si>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</si>
  <si>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</si>
  <si>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</si>
  <si>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</si>
  <si>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</si>
  <si>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</si>
  <si>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</si>
  <si>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</si>
  <si>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</si>
  <si>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</si>
  <si>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</si>
  <si>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</si>
  <si>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</si>
  <si>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</si>
  <si>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</si>
  <si>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</si>
  <si>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</si>
  <si>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</si>
  <si>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</si>
  <si>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</si>
  <si>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</si>
  <si>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</si>
  <si>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</si>
  <si>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</si>
  <si>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</si>
  <si>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</si>
  <si>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</si>
  <si>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</si>
  <si>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</si>
  <si>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</si>
  <si>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</si>
  <si>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</si>
  <si>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</si>
  <si>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</si>
  <si>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</si>
  <si>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</si>
  <si>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</si>
  <si>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</si>
  <si>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</si>
  <si>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</si>
  <si>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</si>
  <si>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</si>
  <si>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</si>
  <si>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</si>
  <si>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</si>
  <si>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</si>
  <si>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</si>
  <si>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</si>
  <si>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</si>
  <si>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</si>
  <si>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</si>
  <si>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</si>
  <si>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</si>
  <si>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</si>
  <si>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</si>
  <si>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</si>
  <si>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</si>
  <si>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</si>
  <si>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</si>
  <si>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</si>
  <si>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</si>
  <si>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</si>
  <si>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</si>
  <si>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</si>
  <si>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</si>
  <si>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</si>
  <si>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</si>
  <si>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</si>
  <si>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</si>
  <si>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</si>
  <si>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</si>
  <si>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</si>
  <si>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</si>
  <si>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</si>
  <si>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</si>
  <si>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</si>
  <si>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</si>
  <si>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</si>
  <si>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</si>
  <si>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</si>
  <si>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</si>
  <si>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</si>
  <si>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</si>
  <si>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</si>
  <si>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</si>
  <si>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</si>
  <si>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</si>
  <si>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</si>
  <si>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</si>
  <si>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</si>
  <si>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</si>
  <si>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</si>
  <si>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</si>
  <si>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</si>
  <si>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</si>
  <si>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</si>
  <si>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</si>
  <si>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</si>
  <si>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</si>
  <si>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</si>
  <si>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</si>
  <si>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</si>
  <si>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</si>
  <si>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</si>
  <si>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</si>
  <si>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</si>
  <si>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</si>
  <si>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</si>
  <si>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</si>
  <si>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</si>
  <si>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</si>
  <si>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</si>
  <si>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</si>
  <si>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</si>
  <si>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</si>
  <si>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</si>
  <si>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</si>
  <si>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</si>
  <si>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</si>
  <si>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</si>
  <si>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</si>
  <si>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</si>
  <si>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</si>
  <si>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</si>
  <si>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</si>
  <si>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</si>
  <si>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</si>
  <si>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</si>
  <si>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</si>
  <si>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</si>
  <si>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</si>
  <si>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</si>
  <si>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</si>
  <si>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</si>
  <si>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</si>
  <si>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</si>
  <si>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</si>
  <si>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</si>
  <si>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</si>
  <si>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</si>
  <si>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</si>
  <si>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</si>
  <si>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</si>
  <si>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</si>
  <si>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</si>
  <si>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</si>
  <si>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</si>
  <si>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</si>
  <si>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</si>
  <si>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</si>
  <si>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</si>
  <si>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</si>
  <si>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</si>
  <si>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</si>
  <si>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</si>
  <si>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</si>
  <si>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</si>
  <si>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</si>
  <si>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</si>
  <si>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</si>
  <si>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</si>
  <si>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</si>
  <si>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</si>
  <si>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</si>
  <si>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</si>
  <si>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</si>
  <si>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</si>
  <si>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</si>
  <si>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</si>
  <si>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</si>
  <si>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</si>
  <si>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</si>
  <si>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</si>
  <si>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</si>
  <si>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</si>
  <si>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</si>
  <si>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</si>
  <si>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</si>
  <si>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</si>
  <si>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</si>
  <si>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</si>
  <si>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</si>
  <si>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</si>
  <si>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</si>
  <si>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</si>
  <si>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</si>
  <si>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</si>
  <si>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</si>
  <si>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</si>
  <si>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</si>
  <si>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</si>
  <si>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</si>
  <si>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</si>
  <si>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</si>
  <si>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</si>
  <si>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</si>
  <si>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</si>
  <si>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</si>
  <si>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</si>
  <si>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</si>
  <si>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</si>
  <si>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</si>
  <si>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</si>
  <si>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</si>
  <si>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</si>
  <si>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</si>
  <si>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</si>
  <si>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</si>
  <si>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</si>
  <si>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</si>
  <si>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</si>
  <si>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</si>
  <si>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</si>
  <si>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</si>
  <si>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</si>
  <si>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</si>
  <si>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</si>
  <si>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</si>
  <si>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</si>
  <si>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</si>
  <si>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</si>
  <si>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</si>
  <si>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</si>
  <si>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</si>
  <si>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</si>
  <si>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</si>
  <si>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</si>
  <si>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</si>
  <si>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</si>
  <si>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</si>
  <si>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</si>
  <si>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</si>
  <si>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</si>
  <si>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</si>
  <si>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</si>
  <si>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</si>
  <si>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</si>
  <si>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</si>
  <si>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</si>
  <si>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</si>
  <si>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</si>
  <si>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</si>
  <si>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</si>
  <si>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</si>
  <si>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</si>
  <si>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</si>
  <si>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</si>
  <si>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</si>
  <si>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</si>
  <si>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</si>
  <si>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</si>
  <si>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</si>
  <si>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</si>
  <si>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</si>
  <si>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</si>
  <si>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</si>
  <si>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</si>
  <si>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</si>
  <si>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</si>
  <si>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</si>
  <si>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</si>
  <si>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</si>
  <si>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</si>
  <si>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</si>
  <si>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</si>
  <si>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</si>
  <si>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</si>
  <si>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</si>
  <si>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</si>
  <si>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</si>
  <si>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</si>
  <si>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</si>
  <si>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</si>
  <si>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</si>
  <si>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</si>
  <si>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</si>
  <si>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</si>
  <si>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</si>
  <si>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</si>
  <si>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</si>
  <si>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</si>
  <si>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</si>
  <si>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</si>
  <si>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</si>
  <si>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</si>
  <si>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</si>
  <si>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</si>
  <si>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</si>
  <si>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</si>
  <si>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</si>
  <si>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</si>
  <si>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</si>
  <si>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</si>
  <si>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</si>
  <si>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</si>
  <si>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</si>
  <si>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</si>
  <si>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</si>
  <si>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</si>
  <si>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</si>
  <si>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</si>
  <si>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</si>
  <si>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</si>
  <si>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</si>
  <si>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</si>
  <si>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</si>
  <si>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</si>
  <si>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</si>
  <si>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</si>
  <si>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</si>
  <si>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</si>
  <si>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</si>
  <si>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</si>
  <si>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</si>
  <si>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</si>
  <si>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</si>
  <si>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</si>
  <si>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</si>
  <si>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</si>
  <si>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</si>
  <si>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</si>
  <si>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</si>
  <si>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</si>
  <si>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</si>
  <si>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</si>
  <si>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</si>
  <si>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</si>
  <si>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</si>
  <si>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</si>
  <si>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</si>
  <si>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</si>
  <si>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</si>
  <si>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</si>
  <si>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</si>
  <si>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</si>
  <si>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</si>
  <si>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</si>
  <si>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</si>
  <si>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</si>
  <si>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</si>
  <si>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</si>
  <si>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</si>
  <si>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</si>
  <si>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</si>
  <si>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</si>
  <si>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</si>
  <si>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</si>
  <si>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</si>
  <si>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</si>
  <si>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</si>
  <si>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</si>
  <si>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</si>
  <si>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</si>
  <si>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</si>
  <si>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</si>
  <si>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</si>
  <si>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</si>
  <si>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</si>
  <si>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</si>
  <si>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</si>
  <si>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</si>
  <si>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</si>
  <si>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</si>
  <si>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</si>
  <si>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</si>
  <si>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</si>
  <si>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</si>
  <si>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</si>
  <si>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</si>
  <si>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</si>
  <si>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</si>
  <si>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</si>
  <si>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</si>
  <si>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</si>
  <si>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</si>
  <si>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</si>
  <si>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</si>
  <si>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</si>
  <si>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</si>
  <si>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</si>
  <si>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</si>
  <si>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</si>
  <si>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</si>
  <si>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</si>
  <si>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</si>
  <si>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</si>
  <si>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</si>
  <si>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</si>
  <si>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</si>
  <si>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</si>
  <si>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</si>
  <si>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</si>
  <si>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</si>
  <si>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</si>
  <si>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</si>
  <si>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</si>
  <si>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</si>
  <si>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</si>
  <si>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</si>
  <si>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</si>
  <si>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</si>
  <si>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</si>
  <si>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</si>
  <si>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</si>
  <si>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</si>
  <si>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</si>
  <si>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</si>
  <si>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</si>
  <si>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</si>
  <si>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</si>
  <si>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</si>
  <si>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</si>
  <si>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</si>
  <si>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</si>
  <si>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</si>
  <si>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</si>
  <si>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</si>
  <si>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</si>
  <si>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</si>
  <si>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</si>
  <si>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</si>
  <si>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</si>
  <si>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</si>
  <si>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</si>
  <si>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</si>
  <si>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</si>
  <si>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</si>
  <si>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</si>
  <si>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</si>
  <si>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</si>
  <si>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</si>
  <si>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</si>
  <si>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</si>
  <si>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</si>
  <si>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</si>
  <si>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</si>
  <si>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</si>
  <si>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</si>
  <si>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</si>
  <si>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</si>
  <si>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</si>
  <si>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</si>
  <si>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</si>
  <si>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</si>
  <si>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</si>
  <si>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</si>
  <si>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</si>
  <si>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</si>
  <si>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</si>
  <si>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</si>
  <si>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</si>
  <si>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</si>
  <si>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</si>
  <si>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</si>
  <si>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</si>
  <si>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</si>
  <si>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</si>
  <si>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</si>
  <si>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</si>
  <si>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</si>
  <si>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</si>
  <si>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</si>
  <si>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</si>
  <si>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</si>
  <si>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</si>
  <si>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</si>
  <si>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</si>
  <si>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</si>
  <si>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</si>
  <si>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</si>
  <si>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</si>
  <si>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</si>
  <si>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</si>
  <si>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</si>
  <si>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</si>
  <si>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</si>
  <si>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</si>
  <si>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</si>
  <si>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</si>
  <si>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</si>
  <si>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</si>
  <si>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</si>
  <si>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</si>
  <si>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</si>
  <si>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</si>
  <si>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</si>
  <si>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</si>
  <si>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</si>
  <si>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</si>
  <si>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</si>
  <si>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</si>
  <si>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</si>
  <si>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</si>
  <si>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</si>
  <si>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</si>
  <si>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</si>
  <si>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</si>
  <si>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</si>
  <si>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</si>
  <si>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</si>
  <si>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</si>
  <si>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</si>
  <si>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</si>
  <si>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</si>
  <si>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</si>
  <si>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</si>
  <si>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</si>
  <si>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</si>
  <si>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</si>
  <si>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</si>
  <si>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</si>
  <si>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</si>
  <si>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</si>
  <si>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</si>
  <si>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</si>
  <si>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</si>
  <si>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</si>
  <si>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</si>
  <si>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</si>
  <si>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</si>
  <si>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</si>
  <si>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</si>
  <si>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</si>
  <si>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</si>
  <si>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</si>
  <si>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</si>
  <si>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</si>
  <si>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</si>
  <si>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</si>
  <si>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</si>
  <si>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</si>
  <si>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</si>
  <si>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</si>
  <si>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</si>
  <si>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</si>
  <si>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</si>
  <si>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</si>
  <si>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</si>
  <si>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</si>
  <si>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</si>
  <si>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</si>
  <si>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</si>
  <si>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</si>
  <si>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</si>
  <si>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</si>
  <si>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</si>
  <si>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</si>
  <si>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</si>
  <si>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</si>
  <si>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</si>
  <si>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</si>
  <si>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</si>
  <si>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</si>
  <si>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</si>
  <si>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</si>
  <si>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</si>
  <si>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</si>
  <si>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</si>
  <si>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</si>
  <si>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</si>
  <si>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</si>
  <si>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</si>
  <si>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</si>
  <si>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</si>
  <si>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</si>
  <si>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</si>
  <si>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</si>
  <si>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</si>
  <si>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</si>
  <si>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</si>
  <si>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</si>
  <si>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</si>
  <si>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</si>
  <si>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</si>
  <si>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</si>
  <si>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</si>
  <si>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</si>
  <si>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</si>
  <si>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</si>
  <si>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</si>
  <si>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</si>
  <si>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</si>
  <si>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</si>
  <si>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</si>
  <si>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</si>
  <si>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</si>
  <si>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</si>
  <si>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</si>
  <si>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</si>
  <si>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</si>
  <si>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</si>
  <si>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</si>
  <si>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</si>
  <si>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</si>
  <si>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</si>
  <si>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</si>
  <si>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</si>
  <si>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</si>
  <si>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</si>
  <si>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</si>
  <si>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</si>
  <si>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</si>
  <si>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</si>
  <si>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</si>
  <si>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</si>
  <si>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</si>
  <si>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</si>
  <si>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</si>
  <si>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</si>
  <si>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</si>
  <si>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</si>
  <si>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</si>
  <si>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</si>
  <si>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</si>
  <si>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</si>
  <si>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</si>
  <si>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</si>
  <si>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</si>
  <si>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</si>
  <si>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</si>
  <si>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</si>
  <si>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</si>
  <si>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</si>
  <si>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</si>
  <si>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PCM-20251123-00001150</t>
  </si>
  <si>
    <t>ETA 25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</si>
  <si>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</si>
  <si>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</si>
  <si>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</si>
  <si>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</si>
  <si>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</si>
  <si>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</si>
  <si>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</si>
  <si>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</si>
  <si>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</si>
  <si>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</si>
  <si>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</si>
  <si>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</si>
  <si>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</si>
  <si>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</si>
  <si>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</si>
  <si>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</si>
  <si>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</si>
  <si>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</si>
  <si>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</si>
  <si>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</si>
  <si>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</si>
  <si>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</si>
  <si>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</si>
  <si>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</si>
  <si>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</si>
  <si>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</si>
  <si>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</si>
  <si>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</si>
  <si>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</si>
  <si>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</si>
  <si>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</si>
  <si>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</si>
  <si>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</si>
  <si>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</si>
  <si>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</si>
  <si>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</si>
  <si>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</si>
  <si>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</si>
  <si>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</si>
  <si>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</si>
  <si>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</si>
  <si>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</si>
  <si>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</si>
  <si>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</si>
  <si>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</si>
  <si>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</si>
  <si>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</si>
  <si>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</si>
  <si>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</si>
  <si>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</si>
  <si>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</si>
  <si>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</si>
  <si>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</si>
  <si>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</si>
  <si>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</si>
  <si>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</si>
  <si>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</si>
  <si>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</si>
  <si>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</si>
  <si>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</si>
  <si>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</si>
  <si>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</si>
  <si>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</si>
  <si>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</si>
  <si>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</si>
  <si>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</si>
  <si>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</si>
  <si>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</si>
  <si>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</si>
  <si>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</si>
  <si>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</si>
  <si>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</si>
  <si>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</si>
  <si>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</si>
  <si>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</si>
  <si>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</si>
  <si>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</si>
  <si>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</si>
  <si>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</si>
  <si>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</si>
  <si>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</si>
  <si>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</si>
  <si>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</si>
  <si>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</si>
  <si>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</si>
  <si>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ETA 30 min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</si>
  <si>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</si>
  <si>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</si>
  <si>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</si>
  <si>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</si>
  <si>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</si>
  <si>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</si>
  <si>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</si>
  <si>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SCECO cut in area and EM Near Site</t>
  </si>
  <si>
    <t>PCM-20251123-00001099</t>
  </si>
  <si>
    <t>SCECO cut in area and EM saving HUB MLJI0387</t>
  </si>
  <si>
    <t>No pcm</t>
  </si>
  <si>
    <t>after HUB site HJR0230 restored as per TRM site down local EM team on the way need 90 Min</t>
  </si>
  <si>
    <t>ETA 30 mins</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</si>
  <si>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</si>
  <si>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</si>
  <si>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</si>
  <si>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</si>
  <si>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</si>
  <si>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</si>
  <si>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</si>
  <si>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</si>
  <si>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</si>
  <si>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</si>
  <si>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</si>
  <si>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</si>
  <si>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PCM-20251123-00001114</t>
  </si>
  <si>
    <t xml:space="preserve">scattered sites HAJ0077 &amp; HAJ0232 &amp; HAJ0109 / EM team moved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</si>
</sst>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2" totalsRowShown="0" headerRowDxfId="156" dataDxfId="155" headerRowBorderDxfId="153" tableBorderDxfId="154" totalsRowBorderDxfId="152">
  <autoFilter ref="A1:CJ1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6" totalsRowShown="0" headerRowDxfId="47" dataDxfId="46" headerRowBorderDxfId="44" tableBorderDxfId="45" totalsRowBorderDxfId="43">
  <autoFilter ref="A1:L4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321.6643549768487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10619</v>
      </c>
      <c r="E3" s="136" t="s">
        <v>39021</v>
      </c>
      <c r="F3" s="137">
        <v>45984.574201388888</v>
      </c>
      <c r="G3" s="138">
        <f ca="1">IFERROR(NOW()-F3,"-")</f>
        <v>3.8579513886361383E-2</v>
      </c>
      <c r="H3" s="137">
        <v>45984.56795138889</v>
      </c>
      <c r="I3" s="135" t="str">
        <f>IFERROR(VLOOKUP(D3,DB!A:F,6,0),"")</f>
        <v>SCECO</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45984.612780902775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45984.612780902775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45984.612780902775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45984.612780902775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45984.612780902775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45984.612780902775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45984.612780902775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45984.612780902775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45984.612780902775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45984.612780902775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45984.612780902775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45984.612780902775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45984.612780902775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45984.612780902775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45984.612780902775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45984.612780902775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45984.612780902775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45984.612780902775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45984.612780902775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45984.612780902775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45984.612780902775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45984.612780902775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45984.612780902775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45984.612780902775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45984.612780902775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45984.612780902775</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45984.612780902775</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45984.612780902775</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45984.612780902775</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B988F861-FD36-4690-A8A7-8817073D9063}"/>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2"/>
  <sheetViews>
    <sheetView tabSelected="1" workbookViewId="0">
      <pane ySplit="1" topLeftCell="A11" activePane="bottomLeft" state="frozen"/>
      <selection pane="bottomLeft" activeCell="A6" sqref="A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159.61294293981337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0.22536192129336996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38840</v>
      </c>
      <c r="E5" s="84" t="s">
        <v>39021</v>
      </c>
      <c r="F5" s="103"/>
      <c r="G5" s="104">
        <f ca="1">IFERROR(NOW()-F5,"-")</f>
        <v>45984.612780902775</v>
      </c>
      <c r="H5" s="103">
        <v>45984.585231481484</v>
      </c>
      <c r="I5" s="18" t="str">
        <f>IFERROR(VLOOKUP(D5,DB!A:F,6,0),"")</f>
        <v>Power cube</v>
      </c>
      <c r="J5" s="18" t="str">
        <f>IFERROR(VLOOKUP(D5,DB!A:G,7,0),"")</f>
        <v>In progress+No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45984.612780902775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45984.612780902775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45984.612780902775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45984.612780902775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45984.612780902775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45984.612780902775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45984.612780902775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45984.612780902775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45984.612780902775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45984.612780902775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45984.612780902775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45984.612780902775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45984.612780902775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45984.612780902775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45984.612780902775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45984.612780902775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45984.612780902775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45984.612780902775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45984.612780902775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45984.612780902775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45984.612780902775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45984.612780902775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45984.612780902775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45984.612780902775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45984.612780902775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45984.612780902775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45984.612780902775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45984.612780902775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45984.612780902775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45984.612780902775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45984.612780902775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45984.612780902775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45984.612780902775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45984.612780902775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45984.612780902775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45984.612780902775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45984.612780902775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45984.612780902775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45984.612780902775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45984.612780902775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45984.612780902775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45984.612780902775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45984.612780902775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45984.612780902775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45984.612780902775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45984.612780902775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45984.612780902775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45984.612780902775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45984.612780902775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45984.612780902775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45984.612780902775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45984.612780902775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45984.612780902775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45984.612780902775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45984.612780902775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45984.612780902775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45984.612780902775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45984.612780902775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45984.612780902775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45984.612780902775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45984.612780902775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45984.612780902775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45984.612780902775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45984.612780902775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45984.612780902775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45984.612780902775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45984.612780902775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45984.612780902775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45984.612780902775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45984.612780902775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45984.612780902775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45984.612780902775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45984.612780902775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45984.612780902775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45984.612780902775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45984.612780902775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45984.612780902775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45984.612780902775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45984.612780902775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45984.612780902775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45984.612780902775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45984.612780902775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45984.612780902775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45984.612780902775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45984.612780902775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45984.612780902775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45984.612780902775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45984.612780902775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45984.612780902775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45984.612780902775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45984.612780902775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45984.612780902775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45984.612780902775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45984.612780902775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45984.612780902775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45984.612780902775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45984.612780902775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45984.612780902775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45984.612780902775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45984.612780902775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45984.612780902775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45984.612780902775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45984.612780902775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45984.612780902775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45984.612780902775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45984.612780902775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45984.612780902775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45984.612780902775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45984.612780902775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45984.612780902775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45984.612780902775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45984.612780902775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45984.612780902775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45984.612780902775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45984.612780902775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45984.612780902775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45984.612780902775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45984.612780902775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45984.612780902775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45984.612780902775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45984.612780902775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45984.612780902775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45984.612780902775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45984.612780902775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45984.612780902775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45984.612780902775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45984.612780902775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45984.612780902775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45984.612780902775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45984.612780902775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45984.612780902775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45984.612780902775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45984.612780902775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45984.612780902775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45984.612780902775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45984.612780902775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45984.612780902775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45984.612780902775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45984.612780902775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45984.612780902775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45984.612780902775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45984.612780902775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45984.612780902775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45984.612780902775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45984.612780902775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45984.612780902775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45984.612780902775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sheetData>
  <dataValidations count="2">
    <dataValidation allowBlank="1" showInputMessage="1" showErrorMessage="1" sqref="E1" xr:uid="{4D935161-CDD3-4592-B877-3FB59C99E142}"/>
    <dataValidation type="list" allowBlank="1" showInputMessage="1" showErrorMessage="1" sqref="E3:E1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45984.612780902775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45984.612780902775</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45984.612780902775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45984.612780902775</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45984.612780902775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45984.612780902775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45984.612780902775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45984.612780902775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45984.612780902775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45984.612780902775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45984.612780902775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45984.612780902775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45984.612780902775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45984.612780902775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45984.612780902775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45984.612780902775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45984.612780902775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45984.612780902775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45984.612780902775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45984.612780902775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45984.612780902775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45984.612780902775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45984.612780902775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45984.612780902775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45984.612780902775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45984.612780902775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45984.612780902775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45984.612780902775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45984.612780902775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45984.612780902775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45984.612780902775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45984.612780902775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45984.612780902775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45984.612780902775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45984.612780902775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45984.612780902775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45984.612780902775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45984.612780902775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45984.612780902775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45984.612780902775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45984.612780902775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45984.612780902775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45984.612780902775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45984.612780902775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45984.612780902775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45984.612780902775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45984.612780902775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45984.612780902775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45984.612780902775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45984.612780902775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45984.612780902775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45984.612780902775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45984.612780902775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45984.612780902775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45984.612780902775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45984.612780902775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45984.612780902775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45984.612780902775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45984.612780902775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45984.612780902775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45984.612780902775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45984.612780902775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45984.612780902775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45984.612780902775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45984.612780902775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45984.612780902775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45984.612780902775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45984.612780902775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45984.612780902775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45984.612780902775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45984.612780902775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45984.612780902775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45984.612780902775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45984.612780902775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45984.612780902775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45984.612780902775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45984.612780902775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45984.612780902775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45984.612780902775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45984.612780902775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45984.612780902775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45984.612780902775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45984.612780902775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45984.612780902775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45984.612780902775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45984.612780902775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45984.612780902775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45984.612780902775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45984.612780902775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45984.612780902775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45984.612780902775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45984.612780902775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45984.612780902775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45984.612780902775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45984.612780902775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45984.612780902775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45984.612780902775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45984.612780902775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45984.612780902775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45984.612780902775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45984.612780902775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45984.612780902775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45984.612780902775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45984.612780902775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45984.612780902775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45984.612780902775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45984.612780902775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45984.612780902775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45984.612780902775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45984.612780902775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45984.612780902775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45984.612780902775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45984.612780902775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45984.612780902775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45984.612780902775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45984.612780902775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45984.612780902775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45984.612780902775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45984.612780902775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45984.612780902775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45984.612780902775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45984.612780902775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45984.612780902775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45984.612780902775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45984.612780902775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45984.612780902775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45984.612780902775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45984.612780902775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45984.612780902775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45984.612780902775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45984.612780902775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45984.612780902775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45984.612780902775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45984.612780902775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45984.612780902775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45984.612780902775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45984.612780902775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45984.612780902775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45984.612780902775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45984.612780902775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45984.612780902775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45984.612780902775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45984.612780902775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45984.612780902775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45984.612780902775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45984.612780902775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45984.612780902775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45984.612780902775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45984.612780902775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45984.612780902775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45984.612780902775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45984.612780902775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45984.612780902775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45984.612780902775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45984.612780902775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45984.612780902775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45984.612780902775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45984.612780902775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45984.612780902775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45984.612780902775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45984.612780902775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45984.612780902775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45984.612780902775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45984.612780902775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45984.612780902775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45984.612780902775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45984.612780902775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45984.612780902775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45984.612780902775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45984.612780902775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45984.612780902775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45984.612780902775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45984.612780902775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45984.612780902775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45984.612780902775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45984.612780902775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45984.612780902775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45984.612780902775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45984.612780902775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45984.612780902775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45984.612780902775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45984.612780902775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45984.612780902775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45984.612780902775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45984.612780902775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45984.612780902775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45984.612780902775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45984.612780902775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45984.612780902775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45984.612780902775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45984.612780902775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45984.612780902775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45984.612780902775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45984.612780902775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45984.612780902775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45984.612780902775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45984.612780902775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45984.612780902775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45984.612780902775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45984.612780902775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45984.612780902775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45984.612780902775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45984.612780902775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45984.612780902775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45984.612780902775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45984.612780902775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45984.612780902775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45984.612780902775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45984.612780902775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45984.612780902775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45984.612780902775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45984.612780902775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45984.612780902775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45984.612780902775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45984.612780902775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45984.612780902775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45984.612780902775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45984.612780902775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45984.612780902775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45984.612780902775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45984.612780902775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45984.612780902775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45984.612780902775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45984.612780902775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45984.612780902775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45984.612780902775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45984.612780902775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45984.612780902775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45984.612780902775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45984.612780902775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45984.612780902775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45984.612780902775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45984.612780902775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45984.612780902775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45984.612780902775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45984.612780902775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45984.612780902775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45984.612780902775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45984.612780902775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45984.612780902775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45984.612780902775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45984.612780902775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45984.612780902775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45984.612780902775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45984.612780902775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45984.612780902775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45984.612780902775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45984.612780902775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45984.612780902775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45984.612780902775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45984.612780902775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45984.612780902775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45984.612780902775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45984.612780902775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45984.612780902775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45984.612780902775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45984.612780902775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45984.612780902775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45984.612780902775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45984.612780902775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45984.612780902775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45984.612780902775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45984.612780902775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45984.612780902775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45984.612780902775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45984.612780902775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45984.612780902775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45984.612780902775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45984.612780902775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45984.612780902775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45984.612780902775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45984.612780902775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45984.612780902775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45984.612780902775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45984.612780902775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45984.612780902775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45984.612780902775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45984.612780902775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45984.612780902775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45984.612780902775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45984.612780902775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45984.612780902775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45984.612780902775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45984.612780902775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45984.612780902775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45984.612780902775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45984.612780902775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45984.612780902775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45984.612780902775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45984.612780902775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45984.612780902775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45984.612780902775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45984.612780902775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45984.612780902775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45984.612780902775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45984.612780902775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45984.612780902775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45984.612780902775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45984.612780902775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45984.612780902775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45984.612780902775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45984.612780902775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45984.612780902775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45984.612780902775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45984.612780902775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45984.612780902775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45984.612780902775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45984.612780902775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45984.612780902775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45984.612780902775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45984.612780902775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45984.612780902775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45984.612780902775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45984.612780902775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45984.612780902775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45984.612780902775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45984.612780902775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45984.612780902775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45984.612780902775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45984.612780902775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45984.612780902775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45984.612780902775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45984.612780902775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45984.612780902775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45984.612780902775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45984.612780902775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45984.612780902775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45984.612780902775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45984.612780902775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45984.612780902775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45984.612780902775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45984.612780902775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45984.612780902775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45984.612780902775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45984.612780902775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45984.612780902775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45984.612780902775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45984.612780902775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45984.612780902775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45984.612780902775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45984.612780902775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45984.612780902775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45984.612780902775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45984.612780902775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45984.612780902775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45984.612780902775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45984.612780902775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45984.612780902775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45984.612780902775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45984.612780902775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45984.612780902775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45984.612780902775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45984.612780902775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45984.612780902775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45984.612780902775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45984.612780902775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45984.612780902775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45984.612780902775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45984.612780902775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45984.612780902775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45984.612780902775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45984.612780902775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45984.612780902775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45984.612780902775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45984.612780902775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45984.612780902775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45984.612780902775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45984.612780902775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45984.612780902775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45984.612780902775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45984.612780902775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45984.612780902775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45984.612780902775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45984.612780902775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45984.612780902775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45984.612780902775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45984.612780902775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45984.612780902775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45984.612780902775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45984.612780902775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45984.612780902775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45984.612780902775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45984.612780902775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45984.612780902775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45984.612780902775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45984.612780902775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45984.612780902775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45984.612780902775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45984.612780902775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45984.612780902775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45984.612780902775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45984.612780902775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45984.612780902775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45984.612780902775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45984.612780902775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45984.612780902775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45984.612780902775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45984.612780902775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45984.612780902775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45984.612780902775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45984.612780902775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45984.612780902775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45984.612780902775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45984.612780902775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45984.612780902775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45984.612780902775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45984.612780902775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45984.612780902775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45984.612780902775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45984.612780902775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45984.612780902775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45984.612780902775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45984.612780902775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45984.612780902775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45984.612780902775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45984.612780902775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45984.612780902775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45984.612780902775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45984.612780902775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45984.612780902775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45984.612780902775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45984.612780902775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45984.612780902775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45984.612780902775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45984.612780902775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45984.612780902775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45984.612780902775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45984.612780902775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45984.612780902775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45984.612780902775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45984.612780902775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45984.612780902775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45984.612780902775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45984.612780902775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45984.612780902775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45984.612780902775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45984.612780902775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45984.612780902775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45984.612780902775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45984.612780902775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45984.612780902775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45984.612780902775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45984.612780902775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45984.612780902775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45984.612780902775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45984.612780902775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45984.612780902775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45984.612780902775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45984.612780902775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45984.612780902775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45984.612780902775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45984.612780902775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45984.612780902775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45984.612780902775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45984.612780902775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45984.612780902775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45984.612780902775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45984.612780902775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45984.612780902775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45984.612780902775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45984.612780902775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45984.612780902775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45984.612780902775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45984.612780902775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45984.612780902775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45984.612780902775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45984.612780902775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45984.612780902775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45984.612780902775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45984.612780902775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45984.612780902775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45984.612780902775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45984.612780902775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45984.612780902775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45984.612780902775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45984.612780902775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45984.612780902775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45984.612780902775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45984.612780902775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45984.612780902775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45984.612780902775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45984.612780902775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45984.612780902775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45984.612780902775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45984.612780902775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45984.612780902775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45984.612780902775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45984.612780902775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45984.612780902775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45984.612780902775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45984.612780902775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45984.612780902775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45984.612780902775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45984.612780902775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45984.612780902775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45984.612780902775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45984.612780902775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45984.612780902775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45984.612780902775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45984.612780902775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45984.612780902775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45984.612780902775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45984.612780902775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45984.612780902775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45984.612780902775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45984.612780902775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45984.612780902775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45984.612780902775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45984.612780902775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45984.612780902775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45984.612780902775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45984.612780902775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45984.612780902775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45984.612780902775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45984.612780902775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45984.612780902775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45984.612780902775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45984.612780902775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45984.612780902775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45984.612780902775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45984.612780902775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45984.612780902775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45984.612780902775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45984.612780902775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45984.612780902775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45984.612780902775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45984.612780902775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45984.612780902775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45984.612780902775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45984.612780902775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45984.612780902775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45984.612780902775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45984.612780902775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45984.612780902775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45984.612780902775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45984.612780902775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45984.612780902775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45984.612780902775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45984.612780902775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45984.612780902775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45984.612780902775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45984.612780902775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45984.612780902775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45984.612780902775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45984.612780902775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45984.612780902775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45984.612780902775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45984.612780902775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45984.612780902775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45984.612780902775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45984.612780902775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45984.612780902775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45984.612780902775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45984.612780902775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45984.612780902775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45984.612780902775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45984.612780902775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45984.612780902775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45984.612780902775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45984.612780902775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45984.612780902775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45984.612780902775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45984.612780902775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45984.612780902775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45984.612780902775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45984.612780902775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45984.612780902775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45984.612780902775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45984.612780902775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45984.612780902775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45984.612780902775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45984.612780902775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45984.612780902775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45984.612780902775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45984.612780902775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45984.612780902775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45984.612780902775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45984.612780902775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45984.612780902775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45984.612780902775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45984.612780902775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45984.612780902775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45984.612780902775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45984.612780902775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45984.612780902775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45984.612780902775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45984.612780902775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45984.612780902775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45984.612780902775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45984.612780902775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45984.612780902775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45984.612780902775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45984.612780902775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45984.612780902775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45984.612780902775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45984.612780902775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45984.612780902775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45984.612780902775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45984.612780902775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45984.612780902775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45984.612780902775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45984.612780902775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45984.612780902775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45984.612780902775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45984.612780902775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45984.612780902775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45984.612780902775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45984.612780902775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45984.612780902775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45984.612780902775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45984.612780902775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45984.612780902775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45984.612780902775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45984.612780902775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45984.612780902775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45984.612780902775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45984.612780902775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45984.612780902775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45984.612780902775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45984.612780902775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45984.612780902775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45984.612780902775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45984.612780902775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45984.612780902775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45984.612780902775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45984.612780902775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45984.612780902775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45984.612780902775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45984.612780902775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45984.612780902775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45984.612780902775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45984.612780902775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45984.612780902775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45984.612780902775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45984.612780902775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45984.612780902775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45984.612780902775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45984.612780902775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45984.612780902775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45984.612780902775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45984.612780902775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45984.612780902775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45984.612780902775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45984.612780902775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45984.612780902775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45984.612780902775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45984.612780902775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45984.612780902775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45984.612780902775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45984.612780902775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45984.612780902775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45984.612780902775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45984.612780902775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45984.612780902775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45984.612780902775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45984.612780902775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45984.612780902775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45984.612780902775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45984.612780902775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45984.612780902775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45984.612780902775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45984.612780902775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45984.612780902775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45984.612780902775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45984.612780902775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45984.612780902775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45984.612780902775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45984.612780902775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45984.612780902775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45984.612780902775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45984.612780902775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45984.612780902775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45984.612780902775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45984.612780902775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45984.612780902775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45984.612780902775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45984.612780902775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45984.612780902775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45984.612780902775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45984.612780902775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45984.612780902775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45984.612780902775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45984.612780902775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45984.612780902775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45984.612780902775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45984.612780902775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45984.612780902775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45984.612780902775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45984.612780902775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45984.612780902775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45984.612780902775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45984.612780902775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45984.612780902775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45984.612780902775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45984.612780902775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45984.612780902775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45984.612780902775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45984.612780902775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45984.612780902775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45984.612780902775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45984.612780902775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45984.612780902775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45984.612780902775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45984.612780902775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45984.612780902775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45984.612780902775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45984.612780902775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45984.612780902775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45984.612780902775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45984.612780902775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45984.612780902775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45984.612780902775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45984.612780902775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45984.612780902775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45984.612780902775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45984.612780902775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45984.612780902775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45984.612780902775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45984.612780902775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45984.612780902775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45984.612780902775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45984.612780902775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45984.612780902775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45984.612780902775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45984.612780902775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45984.612780902775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45984.612780902775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45984.612780902775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45984.612780902775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45984.612780902775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45984.612780902775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45984.612780902775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45984.612780902775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45984.612780902775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45984.612780902775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45984.612780902775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45984.612780902775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45984.612780902775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45984.612780902775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45984.612780902775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45984.612780902775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45984.612780902775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45984.612780902775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45984.612780902775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45984.612780902775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45984.612780902775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45984.612780902775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45984.612780902775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45984.612780902775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45984.612780902775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45984.612780902775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45984.612780902775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45984.612780902775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45984.612780902775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45984.612780902775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45984.612780902775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45984.612780902775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45984.612780902775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45984.612780902775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45984.612780902775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45984.612780902775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45984.612780902775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45984.612780902775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45984.612780902775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45984.612780902775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45984.612780902775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45984.612780902775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45984.612780902775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45984.612780902775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45984.612780902775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45984.612780902775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45984.612780902775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45984.612780902775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45984.612780902775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45984.612780902775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45984.612780902775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45984.612780902775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45984.612780902775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45984.612780902775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45984.612780902775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45984.612780902775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45984.612780902775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45984.612780902775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45984.612780902775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45984.612780902775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45984.612780902775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45984.612780902775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45984.612780902775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45984.612780902775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45984.612780902775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45984.612780902775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45984.612780902775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45984.612780902775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45984.612780902775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45984.612780902775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45984.612780902775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45984.612780902775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45984.612780902775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45984.612780902775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45984.612780902775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45984.612780902775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45984.612780902775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45984.612780902775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45984.612780902775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45984.612780902775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45984.612780902775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45984.612780902775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45984.612780902775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45984.612780902775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45984.612780902775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45984.612780902775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45984.612780902775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45984.612780902775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45984.612780902775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45984.612780902775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45984.612780902775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45984.612780902775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45984.612780902775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45984.612780902775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45984.612780902775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45984.612780902775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45984.612780902775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45984.612780902775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45984.612780902775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45984.612780902775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45984.612780902775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45984.612780902775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45984.612780902775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45984.612780902775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45984.612780902775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45984.612780902775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45984.612780902775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45984.612780902775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45984.612780902775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45984.612780902775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45984.612780902775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45984.612780902775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45984.612780902775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45984.612780902775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45984.612780902775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45984.612780902775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45984.612780902775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45984.612780902775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45984.612780902775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45984.612780902775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45984.612780902775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45984.612780902775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45984.612780902775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45984.612780902775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45984.612780902775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45984.612780902775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45984.612780902775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45984.612780902775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45984.612780902775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45984.612780902775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45984.612780902775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45984.612780902775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45984.612780902775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45984.612780902775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45984.612780902775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45984.612780902775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45984.612780902775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45984.612780902775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45984.612780902775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45984.612780902775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45984.612780902775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45984.612780902775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45984.612780902775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45984.612780902775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45984.612780902775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45984.612780902775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45984.612780902775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45984.612780902775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45984.612780902775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45984.612780902775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45984.612780902775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45984.612780902775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45984.612780902775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45984.612780902775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45984.612780902775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45984.612780902775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45984.612780902775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45984.612780902775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45984.612780902775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45984.612780902775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45984.612780902775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45984.612780902775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45984.612780902775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45984.612780902775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45984.612780902775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45984.612780902775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45984.612780902775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45984.612780902775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45984.612780902775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45984.612780902775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45984.612780902775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45984.612780902775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45984.612780902775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45984.612780902775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45984.612780902775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45984.612780902775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45984.612780902775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45984.612780902775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45984.612780902775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45984.612780902775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45984.612780902775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45984.612780902775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45984.612780902775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45984.612780902775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45984.612780902775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45984.612780902775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45984.612780902775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45984.612780902775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45984.612780902775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45984.612780902775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45984.612780902775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45984.612780902775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45984.612780902775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45984.612780902775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45984.612780902775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45984.612780902775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45984.612780902775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45984.612780902775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45984.612780902775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45984.612780902775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45984.612780902775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45984.612780902775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45984.612780902775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45984.612780902775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45984.612780902775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45984.612780902775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45984.612780902775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45984.612780902775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45984.612780902775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45984.612780902775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45984.612780902775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45984.612780902775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45984.612780902775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45984.612780902775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45984.612780902775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45984.612780902775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45984.612780902775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45984.612780902775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45984.612780902775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45984.612780902775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45984.612780902775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45984.612780902775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45984.612780902775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45984.612780902775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45984.612780902775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45984.612780902775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45984.612780902775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45984.612780902775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45984.612780902775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45984.612780902775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45984.612780902775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45984.612780902775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45984.612780902775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45984.612780902775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45984.612780902775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45984.612780902775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45984.612780902775</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6"/>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281.13206331017864</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0.11966747685073642</v>
      </c>
      <c r="H3" s="95">
        <v>45983.94866898148</v>
      </c>
      <c r="I3" s="113" t="str">
        <f>IFERROR(VLOOKUP(D3,DB!A:F,6,0),"")</f>
        <v>Sceco</v>
      </c>
      <c r="J3" s="113" t="str">
        <f>IFERROR(VLOOKUP(D3,DB!A:G,7,0),"")</f>
        <v>In progress</v>
      </c>
      <c r="K3" s="97" t="s">
        <v>39114</v>
      </c>
      <c r="L3" s="91" t="str">
        <f>IFERROR(VLOOKUP(D3,DB!A:I,9,0),"")</f>
        <v>Latis</v>
      </c>
    </row>
    <row r="4" spans="1:16" ht="15" customHeight="1">
      <c r="A4" s="113" t="s">
        <v>39115</v>
      </c>
      <c r="B4" s="113" t="str">
        <f>IFERROR(VLOOKUP(D4,DB!A:K,11,0),"")</f>
        <v>R4</v>
      </c>
      <c r="C4" s="93">
        <v>1</v>
      </c>
      <c r="D4" s="91" t="s">
        <v>36626</v>
      </c>
      <c r="E4" s="94" t="s">
        <v>39021</v>
      </c>
      <c r="F4" s="95"/>
      <c r="G4" s="96">
        <f t="shared" ref="G4:G50" ca="1" si="0">IFERROR(NOW()-F4,"")</f>
        <v>45984.612780902775</v>
      </c>
      <c r="H4" s="95">
        <v>45984.442442129628</v>
      </c>
      <c r="I4" s="113" t="str">
        <f>IFERROR(VLOOKUP(D4,DB!A:F,6,0),"")</f>
        <v>SCECO</v>
      </c>
      <c r="J4" s="113" t="str">
        <f>IFERROR(VLOOKUP(D4,DB!A:G,7,0),"")</f>
        <v>Dead</v>
      </c>
      <c r="K4" s="97" t="s">
        <v>39116</v>
      </c>
      <c r="L4" s="91" t="str">
        <f>IFERROR(VLOOKUP(D4,DB!A:I,9,0),"")</f>
        <v>Latis</v>
      </c>
    </row>
    <row r="5" spans="1:16" ht="15" customHeight="1">
      <c r="A5" s="113" t="s">
        <v>39117</v>
      </c>
      <c r="B5" s="113" t="str">
        <f>IFERROR(VLOOKUP(D5,DB!A:K,11,0),"")</f>
        <v>R4</v>
      </c>
      <c r="C5" s="93">
        <v>3</v>
      </c>
      <c r="D5" s="91" t="s">
        <v>36681</v>
      </c>
      <c r="E5" s="94" t="s">
        <v>39021</v>
      </c>
      <c r="F5" s="95">
        <v>45984.558703703704</v>
      </c>
      <c r="G5" s="96">
        <f t="shared" ca="1" si="0"/>
        <v>5.4077199070889037E-2</v>
      </c>
      <c r="H5" s="95">
        <v>45984.542731481481</v>
      </c>
      <c r="I5" s="113" t="str">
        <f>IFERROR(VLOOKUP(D5,DB!A:F,6,0),"")</f>
        <v>SCECO</v>
      </c>
      <c r="J5" s="113" t="str">
        <f>IFERROR(VLOOKUP(D5,DB!A:G,7,0),"")</f>
        <v>In progress</v>
      </c>
      <c r="K5" s="97" t="s">
        <v>39118</v>
      </c>
      <c r="L5" s="91" t="str">
        <f>IFERROR(VLOOKUP(D5,DB!A:I,9,0),"")</f>
        <v>Latis</v>
      </c>
    </row>
    <row r="6" spans="1:16" ht="15" customHeight="1">
      <c r="A6" s="113" t="s">
        <v>39119</v>
      </c>
      <c r="B6" s="113" t="str">
        <f>IFERROR(VLOOKUP(D6,DB!A:K,11,0),"")</f>
        <v>R4</v>
      </c>
      <c r="C6" s="93">
        <v>2</v>
      </c>
      <c r="D6" s="91" t="s">
        <v>37323</v>
      </c>
      <c r="E6" s="94" t="s">
        <v>39021</v>
      </c>
      <c r="F6" s="95">
        <v>45984.5622337963</v>
      </c>
      <c r="G6" s="96">
        <f t="shared" ca="1" si="0"/>
        <v>5.0547106475278269E-2</v>
      </c>
      <c r="H6" s="95">
        <v>45984.546261574076</v>
      </c>
      <c r="I6" s="113" t="str">
        <f>IFERROR(VLOOKUP(D6,DB!A:F,6,0),"")</f>
        <v>SCECO</v>
      </c>
      <c r="J6" s="113" t="str">
        <f>IFERROR(VLOOKUP(D6,DB!A:G,7,0),"")</f>
        <v>Dead</v>
      </c>
      <c r="K6" s="97" t="s">
        <v>39120</v>
      </c>
      <c r="L6" s="91" t="str">
        <f>IFERROR(VLOOKUP(D6,DB!A:I,9,0),"")</f>
        <v>Latis</v>
      </c>
    </row>
    <row r="7" spans="1:16" ht="31.5" customHeight="1">
      <c r="A7" s="113" t="s">
        <v>39121</v>
      </c>
      <c r="B7" s="113" t="str">
        <f>IFERROR(VLOOKUP(D7,DB!A:K,11,0),"")</f>
        <v>R4</v>
      </c>
      <c r="C7" s="93">
        <v>1</v>
      </c>
      <c r="D7" s="91" t="s">
        <v>37193</v>
      </c>
      <c r="E7" s="94" t="s">
        <v>39021</v>
      </c>
      <c r="F7" s="95"/>
      <c r="G7" s="96">
        <f t="shared" ca="1" si="0"/>
        <v>45984.612780902775</v>
      </c>
      <c r="H7" s="95">
        <v>45984.505115740743</v>
      </c>
      <c r="I7" s="113" t="str">
        <f>IFERROR(VLOOKUP(D7,DB!A:F,6,0),"")</f>
        <v>SCECO</v>
      </c>
      <c r="J7" s="113" t="str">
        <f>IFERROR(VLOOKUP(D7,DB!A:G,7,0),"")</f>
        <v>Vandalized</v>
      </c>
      <c r="K7" s="97" t="s">
        <v>39122</v>
      </c>
      <c r="L7" s="91" t="str">
        <f>IFERROR(VLOOKUP(D7,DB!A:I,9,0),"")</f>
        <v>Latis</v>
      </c>
    </row>
    <row r="8" spans="1:16" ht="15" customHeight="1">
      <c r="A8" s="113" t="s">
        <v>39115</v>
      </c>
      <c r="B8" s="113" t="str">
        <f>IFERROR(VLOOKUP(D8,DB!A:K,11,0),"")</f>
        <v>R4</v>
      </c>
      <c r="C8" s="93">
        <v>1</v>
      </c>
      <c r="D8" s="91" t="s">
        <v>16463</v>
      </c>
      <c r="E8" s="94"/>
      <c r="F8" s="95"/>
      <c r="G8" s="96">
        <f t="shared" ca="1" si="0"/>
        <v>45984.612780902775</v>
      </c>
      <c r="H8" s="95">
        <v>45984.573553240742</v>
      </c>
      <c r="I8" s="113" t="str">
        <f>IFERROR(VLOOKUP(D8,DB!A:F,6,0),"")</f>
        <v>SCECO</v>
      </c>
      <c r="J8" s="113" t="str">
        <f>IFERROR(VLOOKUP(D8,DB!A:G,7,0),"")</f>
        <v>Dead</v>
      </c>
      <c r="K8" s="97" t="s">
        <v>39123</v>
      </c>
      <c r="L8" s="91" t="str">
        <f>IFERROR(VLOOKUP(D8,DB!A:I,9,0),"")</f>
        <v>Latis</v>
      </c>
    </row>
    <row r="9" spans="1:16" ht="15" customHeight="1">
      <c r="A9" s="113" t="s">
        <v>39115</v>
      </c>
      <c r="B9" s="113" t="str">
        <f>IFERROR(VLOOKUP(D9,DB!A:K,11,0),"")</f>
        <v>R4</v>
      </c>
      <c r="C9" s="93">
        <v>1</v>
      </c>
      <c r="D9" s="91" t="s">
        <v>29913</v>
      </c>
      <c r="E9" s="94"/>
      <c r="F9" s="95"/>
      <c r="G9" s="96">
        <f t="shared" ca="1" si="0"/>
        <v>45984.612780902775</v>
      </c>
      <c r="H9" s="95">
        <v>45984.575011574074</v>
      </c>
      <c r="I9" s="113" t="str">
        <f>IFERROR(VLOOKUP(D9,DB!A:F,6,0),"")</f>
        <v>SCECO</v>
      </c>
      <c r="J9" s="113" t="str">
        <f>IFERROR(VLOOKUP(D9,DB!A:G,7,0),"")</f>
        <v>Vandalized</v>
      </c>
      <c r="K9" s="97" t="s">
        <v>39124</v>
      </c>
      <c r="L9" s="91" t="str">
        <f>IFERROR(VLOOKUP(D9,DB!A:I,9,0),"")</f>
        <v>Latis</v>
      </c>
    </row>
    <row r="10" spans="1:16" ht="15" customHeight="1">
      <c r="A10" s="113"/>
      <c r="B10" s="113" t="str">
        <f>IFERROR(VLOOKUP(D10,DB!A:K,11,0),"")</f>
        <v/>
      </c>
      <c r="C10" s="93"/>
      <c r="D10" s="91"/>
      <c r="E10" s="94"/>
      <c r="F10" s="95"/>
      <c r="G10" s="96">
        <f t="shared" ca="1" si="0"/>
        <v>45984.612780902775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45984.612780902775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45984.612780902775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45984.612780902775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45984.612780902775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45984.612780902775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45984.612780902775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45984.612780902775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45984.612780902775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45984.612780902775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45984.612780902775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45984.612780902775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45984.612780902775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45984.612780902775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45984.612780902775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45984.612780902775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45984.612780902775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45984.612780902775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45984.612780902775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45984.612780902775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45984.612780902775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45984.612780902775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45984.612780902775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45984.612780902775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45984.612780902775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45984.612780902775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45984.612780902775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45984.612780902775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45984.612780902775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45984.612780902775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45984.612780902775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45984.612780902775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45984.612780902775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45984.612780902775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45984.612780902775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45984.612780902775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45984.612780902775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45984.612780902775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45984.612780902775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45984.612780902775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45984.612780902775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ref="G51:G114" ca="1" si="1">IFERROR(NOW()-F51,"")</f>
        <v>45984.612780902775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45984.612780902775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45984.612780902775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45984.612780902775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45984.612780902775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45984.612780902775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45984.612780902775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45984.612780902775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45984.612780902775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45984.612780902775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45984.612780902775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45984.612780902775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45984.612780902775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45984.612780902775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45984.612780902775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45984.612780902775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45984.612780902775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45984.612780902775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45984.612780902775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45984.612780902775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45984.612780902775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45984.612780902775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45984.612780902775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45984.612780902775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45984.612780902775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45984.612780902775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45984.612780902775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45984.612780902775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45984.612780902775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45984.612780902775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45984.612780902775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45984.612780902775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45984.612780902775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45984.612780902775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45984.612780902775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45984.612780902775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45984.612780902775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45984.612780902775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45984.612780902775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45984.612780902775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45984.612780902775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45984.612780902775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45984.612780902775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45984.612780902775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45984.612780902775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45984.612780902775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45984.612780902775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45984.612780902775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45984.612780902775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45984.612780902775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45984.612780902775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45984.612780902775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45984.612780902775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45984.612780902775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45984.612780902775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45984.612780902775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45984.612780902775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45984.612780902775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45984.612780902775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45984.612780902775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45984.612780902775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45984.612780902775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45984.612780902775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45984.612780902775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ref="G115:G178" ca="1" si="2">IFERROR(NOW()-F115,"")</f>
        <v>45984.612780902775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45984.612780902775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45984.612780902775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45984.612780902775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45984.612780902775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45984.612780902775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45984.612780902775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45984.612780902775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45984.612780902775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45984.612780902775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45984.612780902775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45984.612780902775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45984.612780902775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45984.612780902775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45984.612780902775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45984.612780902775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45984.612780902775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45984.612780902775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45984.612780902775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45984.612780902775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45984.612780902775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45984.612780902775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45984.612780902775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45984.612780902775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45984.612780902775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45984.612780902775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45984.612780902775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45984.612780902775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45984.612780902775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45984.612780902775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45984.612780902775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45984.612780902775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45984.612780902775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45984.612780902775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45984.612780902775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45984.612780902775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45984.612780902775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45984.612780902775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45984.612780902775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45984.612780902775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45984.612780902775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45984.612780902775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45984.612780902775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45984.612780902775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45984.612780902775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45984.612780902775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45984.612780902775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45984.612780902775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45984.612780902775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45984.612780902775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45984.612780902775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45984.612780902775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45984.612780902775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45984.612780902775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45984.612780902775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45984.612780902775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45984.612780902775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45984.612780902775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45984.612780902775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45984.612780902775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45984.612780902775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45984.612780902775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45984.612780902775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45984.612780902775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ref="G179:G242" ca="1" si="3">IFERROR(NOW()-F179,"")</f>
        <v>45984.612780902775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45984.612780902775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45984.612780902775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45984.612780902775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45984.612780902775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45984.612780902775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45984.612780902775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45984.612780902775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45984.612780902775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45984.612780902775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45984.612780902775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45984.612780902775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45984.612780902775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45984.612780902775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45984.612780902775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45984.612780902775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45984.612780902775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45984.612780902775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45984.612780902775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45984.612780902775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45984.612780902775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45984.612780902775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45984.612780902775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45984.612780902775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45984.612780902775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45984.612780902775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45984.612780902775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45984.612780902775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45984.612780902775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45984.612780902775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45984.612780902775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45984.612780902775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45984.612780902775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45984.612780902775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45984.612780902775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45984.612780902775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45984.612780902775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45984.612780902775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45984.612780902775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45984.612780902775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45984.612780902775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45984.612780902775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45984.612780902775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45984.612780902775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45984.612780902775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45984.612780902775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45984.612780902775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45984.612780902775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45984.612780902775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45984.612780902775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45984.612780902775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45984.612780902775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45984.612780902775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45984.612780902775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45984.612780902775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45984.612780902775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45984.612780902775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45984.612780902775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45984.612780902775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45984.612780902775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45984.612780902775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45984.612780902775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45984.612780902775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45984.612780902775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ref="G243:G306" ca="1" si="4">IFERROR(NOW()-F243,"")</f>
        <v>45984.612780902775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45984.612780902775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45984.612780902775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45984.612780902775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45984.612780902775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45984.612780902775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45984.612780902775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45984.612780902775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45984.612780902775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45984.612780902775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45984.612780902775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45984.612780902775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45984.612780902775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45984.612780902775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45984.612780902775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45984.612780902775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45984.612780902775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45984.612780902775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45984.612780902775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45984.612780902775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45984.612780902775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45984.612780902775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45984.612780902775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45984.612780902775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45984.612780902775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45984.612780902775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45984.612780902775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45984.612780902775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45984.612780902775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45984.612780902775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45984.612780902775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45984.612780902775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45984.612780902775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45984.612780902775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45984.612780902775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45984.612780902775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45984.612780902775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45984.612780902775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45984.612780902775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45984.612780902775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45984.612780902775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45984.612780902775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45984.612780902775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45984.612780902775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45984.612780902775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45984.612780902775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45984.612780902775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45984.612780902775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45984.612780902775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45984.612780902775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45984.612780902775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45984.612780902775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45984.612780902775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45984.612780902775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45984.612780902775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45984.612780902775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45984.612780902775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45984.612780902775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45984.612780902775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45984.612780902775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45984.612780902775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45984.612780902775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45984.612780902775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45984.612780902775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ref="G307:G370" ca="1" si="5">IFERROR(NOW()-F307,"")</f>
        <v>45984.612780902775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45984.612780902775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45984.612780902775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45984.612780902775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45984.612780902775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45984.612780902775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45984.612780902775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45984.612780902775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45984.612780902775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45984.612780902775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45984.612780902775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45984.612780902775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45984.612780902775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45984.612780902775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45984.612780902775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45984.612780902775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45984.612780902775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45984.612780902775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45984.612780902775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45984.612780902775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45984.612780902775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45984.612780902775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45984.612780902775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45984.612780902775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45984.612780902775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45984.612780902775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45984.612780902775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45984.612780902775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45984.612780902775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45984.612780902775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45984.612780902775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45984.612780902775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45984.612780902775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45984.612780902775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45984.612780902775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45984.612780902775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45984.612780902775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45984.612780902775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45984.612780902775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45984.612780902775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45984.612780902775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45984.612780902775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45984.612780902775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45984.612780902775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45984.612780902775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45984.612780902775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45984.612780902775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45984.612780902775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45984.612780902775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45984.612780902775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45984.612780902775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45984.612780902775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45984.612780902775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45984.612780902775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45984.612780902775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45984.612780902775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45984.612780902775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45984.612780902775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45984.612780902775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45984.612780902775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45984.612780902775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45984.612780902775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45984.612780902775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45984.612780902775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ref="G371:G416" ca="1" si="6">IFERROR(NOW()-F371,"")</f>
        <v>45984.612780902775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45984.612780902775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45984.612780902775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45984.612780902775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45984.612780902775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45984.612780902775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45984.612780902775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45984.612780902775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45984.612780902775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45984.612780902775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45984.612780902775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45984.612780902775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45984.612780902775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45984.612780902775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45984.612780902775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45984.612780902775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45984.612780902775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45984.612780902775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45984.612780902775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45984.612780902775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45984.612780902775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45984.612780902775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45984.612780902775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45984.612780902775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45984.612780902775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45984.612780902775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45984.612780902775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45984.612780902775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45984.612780902775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45984.612780902775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45984.612780902775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45984.612780902775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45984.612780902775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45984.612780902775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45984.612780902775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45984.612780902775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45984.612780902775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45984.612780902775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45984.612780902775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45984.612780902775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45984.612780902775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45984.612780902775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45984.612780902775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45984.612780902775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45984.612780902775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45984.612780902775</v>
      </c>
      <c r="H416" s="95"/>
      <c r="I416" s="113" t="str">
        <f>IFERROR(VLOOKUP(D416,DB!A:F,6,0),"")</f>
        <v/>
      </c>
      <c r="J416" s="113" t="str">
        <f>IFERROR(VLOOKUP(D416,DB!A:G,7,0),"")</f>
        <v/>
      </c>
      <c r="K416" s="97"/>
      <c r="L416" s="91" t="str">
        <f>IFERROR(VLOOKUP(D416,DB!A:I,9,0),"")</f>
        <v/>
      </c>
    </row>
  </sheetData>
  <dataValidations count="2">
    <dataValidation allowBlank="1" showInputMessage="1" showErrorMessage="1" sqref="E1" xr:uid="{A4F81451-56CC-4543-9497-104C4E44EE4B}"/>
    <dataValidation type="list" allowBlank="1" showInputMessage="1" showErrorMessage="1" sqref="E2:E4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92.780720717586519</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39102</v>
      </c>
      <c r="F3" s="38">
        <v>45926.188877314817</v>
      </c>
      <c r="G3" s="108">
        <f t="shared" ref="G3" ca="1" si="0">IFERROR(NOW()-F3,"")</f>
        <v>58.423903587958193</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39102</v>
      </c>
      <c r="F4" s="110">
        <v>45948.661111111112</v>
      </c>
      <c r="G4" s="111">
        <f t="shared" ref="G4" ca="1" si="1">IFERROR(NOW()-F4,"")</f>
        <v>35.951669791662425</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3.2394822916612611</v>
      </c>
      <c r="H5" s="122">
        <v>45981.360798611109</v>
      </c>
      <c r="I5" s="109" t="str">
        <f>IFERROR(VLOOKUP(D5,DB!A:F,6,0),"")</f>
        <v>SCECO</v>
      </c>
      <c r="J5" s="109" t="str">
        <f>IFERROR(VLOOKUP(D5,DB!A:G,7,0),"")</f>
        <v>Dead</v>
      </c>
      <c r="K5" s="109" t="s">
        <v>39132</v>
      </c>
      <c r="L5" s="109" t="str">
        <f>IFERROR(VLOOKUP(D5,DB!A:I,9,0),"")</f>
        <v>Latis</v>
      </c>
    </row>
    <row r="6" spans="1:13" ht="30.75">
      <c r="A6" s="109" t="s">
        <v>39133</v>
      </c>
      <c r="B6" s="109" t="s">
        <v>5443</v>
      </c>
      <c r="C6" s="109">
        <v>1</v>
      </c>
      <c r="D6" s="109" t="s">
        <v>39134</v>
      </c>
      <c r="E6" s="109" t="s">
        <v>39021</v>
      </c>
      <c r="F6" s="122">
        <v>45984.531875000001</v>
      </c>
      <c r="G6" s="111">
        <f ca="1">IFERROR(NOW()-F6,"")</f>
        <v>8.0905902774247807E-2</v>
      </c>
      <c r="H6" s="122">
        <v>45984.501759259256</v>
      </c>
      <c r="I6" s="109" t="str">
        <f>IFERROR(VLOOKUP(D6,DB!A:F,6,0),"")</f>
        <v/>
      </c>
      <c r="J6" s="109" t="str">
        <f>IFERROR(VLOOKUP(D6,DB!A:G,7,0),"")</f>
        <v/>
      </c>
      <c r="K6" s="109" t="s">
        <v>39135</v>
      </c>
      <c r="L6" s="109" t="str">
        <f>IFERROR(VLOOKUP(D6,DB!A:I,9,0),"")</f>
        <v/>
      </c>
    </row>
    <row r="7" spans="1:13">
      <c r="A7" s="109" t="s">
        <v>39136</v>
      </c>
      <c r="B7" s="109" t="str">
        <f>IFERROR(VLOOKUP(D7,DB!A:K,11,0),"")</f>
        <v>R5</v>
      </c>
      <c r="C7" s="109">
        <v>5</v>
      </c>
      <c r="D7" s="109" t="s">
        <v>38116</v>
      </c>
      <c r="E7" s="109" t="s">
        <v>39102</v>
      </c>
      <c r="F7" s="122">
        <v>45984.565439814818</v>
      </c>
      <c r="G7" s="111">
        <f ca="1">IFERROR(NOW()-F7,"")</f>
        <v>4.7341087956738193E-2</v>
      </c>
      <c r="H7" s="122">
        <v>45984.55636574074</v>
      </c>
      <c r="I7" s="109" t="str">
        <f>IFERROR(VLOOKUP(D7,DB!A:F,6,0),"")</f>
        <v>SCECO</v>
      </c>
      <c r="J7" s="109" t="str">
        <f>IFERROR(VLOOKUP(D7,DB!A:G,7,0),"")</f>
        <v>Haj Removal</v>
      </c>
      <c r="K7" s="109" t="s">
        <v>39137</v>
      </c>
      <c r="L7" s="109" t="str">
        <f>IFERROR(VLOOKUP(D7,DB!A:I,9,0),"")</f>
        <v>Latis</v>
      </c>
    </row>
    <row r="8" spans="1:13">
      <c r="A8" s="109"/>
      <c r="B8" s="109" t="str">
        <f>IFERROR(VLOOKUP(D8,DB!A:K,11,0),"")</f>
        <v/>
      </c>
      <c r="C8" s="109"/>
      <c r="D8" s="109"/>
      <c r="E8" s="109"/>
      <c r="F8" s="109"/>
      <c r="G8" s="111">
        <f ca="1">IFERROR(NOW()-F8,"")</f>
        <v>45984.612780902775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45984.612780902775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45984.612780902775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45984.612780902775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45984.612780902775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45984.612780902775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45984.612780902775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45984.612780902775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45984.612780902775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45984.612780902775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45984.612780902775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45984.612780902775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45984.612780902775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45984.612780902775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45984.612780902775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45984.612780902775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45984.612780902775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45984.612780902775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45984.612780902775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45984.612780902775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45984.612780902775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45984.612780902775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45984.612780902775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45984.612780902775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45984.612780902775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45984.612780902775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45984.612780902775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45984.612780902775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45984.612780902775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45984.612780902775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45984.612780902775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45984.612780902775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45984.612780902775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45984.612780902775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45984.612780902775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45984.612780902775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45984.612780902775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45984.612780902775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45984.612780902775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45984.612780902775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45984.612780902775</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45984.612780902775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45984.612780902775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45984.612780902775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45984.612780902775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45984.612780902775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45984.612780902775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45984.612780902775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45984.612780902775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45984.612780902775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45984.612780902775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45984.612780902775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45984.612780902775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45984.612780902775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45984.612780902775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45984.612780902775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45984.612780902775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45984.612780902775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45984.612780902775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45984.612780902775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45984.612780902775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45984.612780902775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45984.612780902775</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45984.612780902775</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45984.612780902775</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45984.612780902775</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45984.612780902775</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45984.612780902775</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45984.612780902775</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45984.612780902775</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45984.612780902775</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45984.612780902775</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45984.612780902775</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45984.612780902775</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45984.612780902775</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45984.612780902775</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45984.612780902775</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45984.612780902775</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45984.612780902775</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45984.612780902775</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45984.612780902775</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45984.612780902775</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45984.612780902775</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45984.612780902775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45984.612780902775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45984.612780902775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45984.612780902775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45984.612780902775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45984.612780902775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45984.612780902775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45984.612780902775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45984.612780902775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45984.612780902775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45984.612780902775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45984.612780902775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45984.612780902775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45984.612780902775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45984.612780902775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45984.612780902775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45984.612780902775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45984.612780902775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45984.612780902775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45984.612780902775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45984.612780902775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45984.612780902775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45984.612780902775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45984.612780902775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45984.612780902775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45984.612780902775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45984.612780902775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45984.612780902775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45984.612780902775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45984.612780902775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2025-11-23T11:44:22Z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