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450" documentId="120_S{2AC9BD13-BADA-5192-A53E-5A8FF88502F6}" xr6:coauthVersionLast="47" xr6:coauthVersionMax="47" xr10:uidLastSave="{F32A5EAC-E090-4668-801F-80AAF2AB74B0}"/>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<sst xmlns="http://schemas.openxmlformats.org/spreadsheetml/2006/main" count="180285" uniqueCount="39127">
  <si>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</si>
  <si>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</si>
  <si>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</si>
  <si>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</si>
  <si>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</si>
  <si>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</si>
  <si>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</si>
  <si>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</si>
  <si>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</si>
  <si>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</si>
  <si>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</si>
  <si>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</si>
  <si>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</si>
  <si>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</si>
  <si>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</si>
  <si>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</si>
  <si>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</si>
  <si>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</si>
  <si>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</si>
  <si>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</si>
  <si>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</si>
  <si>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</si>
  <si>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</si>
  <si>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</si>
  <si>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</si>
  <si>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</si>
  <si>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</si>
  <si>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</si>
  <si>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</si>
  <si>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</si>
  <si>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</si>
  <si>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</si>
  <si>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</si>
  <si>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</si>
  <si>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</si>
  <si>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</si>
  <si>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</si>
  <si>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</si>
  <si>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</si>
  <si>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</si>
  <si>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</si>
  <si>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</si>
  <si>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</si>
  <si>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</si>
  <si>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</si>
  <si>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</si>
  <si>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</si>
  <si>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</si>
  <si>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</si>
  <si>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</si>
  <si>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</si>
  <si>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</si>
  <si>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</si>
  <si>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</si>
  <si>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</si>
  <si>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</si>
  <si>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</si>
  <si>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</si>
  <si>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</si>
  <si>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</si>
  <si>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</si>
  <si>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</si>
  <si>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</si>
  <si>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</si>
  <si>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</si>
  <si>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</si>
  <si>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</si>
  <si>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</si>
  <si>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</si>
  <si>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</si>
  <si>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</si>
  <si>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</si>
  <si>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</si>
  <si>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</si>
  <si>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</si>
  <si>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</si>
  <si>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</si>
  <si>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</si>
  <si>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</si>
  <si>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</si>
  <si>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</si>
  <si>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</si>
  <si>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</si>
  <si>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</si>
  <si>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</si>
  <si>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</si>
  <si>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</si>
  <si>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</si>
  <si>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</si>
  <si>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</si>
  <si>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</si>
  <si>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</si>
  <si>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</si>
  <si>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</si>
  <si>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</si>
  <si>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</si>
  <si>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</si>
  <si>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</si>
  <si>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</si>
  <si>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</si>
  <si>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</si>
  <si>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</si>
  <si>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</si>
  <si>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</si>
  <si>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</si>
  <si>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</si>
  <si>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</si>
  <si>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</si>
  <si>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</si>
  <si>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</si>
  <si>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</si>
  <si>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</si>
  <si>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</si>
  <si>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</si>
  <si>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</si>
  <si>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</si>
  <si>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</si>
  <si>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</si>
  <si>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</si>
  <si>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</si>
  <si>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</si>
  <si>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</si>
  <si>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</si>
  <si>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</si>
  <si>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</si>
  <si>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</si>
  <si>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</si>
  <si>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</si>
  <si>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</si>
  <si>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</si>
  <si>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</si>
  <si>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</si>
  <si>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</si>
  <si>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</si>
  <si>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</si>
  <si>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</si>
  <si>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</si>
  <si>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</si>
  <si>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</si>
  <si>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</si>
  <si>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</si>
  <si>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</si>
  <si>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</si>
  <si>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</si>
  <si>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</si>
  <si>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</si>
  <si>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</si>
  <si>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</si>
  <si>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</si>
  <si>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</si>
  <si>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</si>
  <si>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</si>
  <si>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</si>
  <si>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</si>
  <si>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</si>
  <si>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</si>
  <si>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</si>
  <si>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</si>
  <si>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</si>
  <si>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</si>
  <si>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</si>
  <si>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</si>
  <si>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</si>
  <si>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</si>
  <si>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</si>
  <si>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</si>
  <si>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</si>
  <si>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</si>
  <si>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</si>
  <si>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</si>
  <si>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</si>
  <si>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</si>
  <si>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</si>
  <si>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</si>
  <si>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</si>
  <si>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</si>
  <si>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</si>
  <si>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</si>
  <si>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</si>
  <si>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</si>
  <si>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</si>
  <si>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</si>
  <si>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</si>
  <si>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</si>
  <si>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</si>
  <si>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</si>
  <si>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</si>
  <si>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</si>
  <si>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</si>
  <si>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</si>
  <si>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</si>
  <si>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</si>
  <si>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</si>
  <si>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</si>
  <si>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</si>
  <si>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</si>
  <si>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</si>
  <si>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</si>
  <si>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</si>
  <si>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</si>
  <si>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</si>
  <si>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</si>
  <si>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</si>
  <si>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</si>
  <si>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</si>
  <si>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</si>
  <si>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</si>
  <si>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</si>
  <si>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</si>
  <si>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</si>
  <si>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</si>
  <si>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</si>
  <si>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</si>
  <si>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</si>
  <si>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</si>
  <si>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</si>
  <si>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</si>
  <si>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</si>
  <si>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</si>
  <si>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</si>
  <si>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</si>
  <si>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</si>
  <si>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</si>
  <si>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</si>
  <si>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</si>
  <si>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</si>
  <si>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</si>
  <si>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</si>
  <si>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</si>
  <si>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</si>
  <si>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</si>
  <si>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</si>
  <si>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</si>
  <si>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</si>
  <si>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</si>
  <si>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</si>
  <si>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</si>
  <si>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</si>
  <si>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</si>
  <si>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</si>
  <si>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</si>
  <si>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</si>
  <si>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</si>
  <si>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</si>
  <si>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</si>
  <si>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</si>
  <si>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</si>
  <si>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</si>
  <si>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</si>
  <si>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</si>
  <si>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</si>
  <si>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</si>
  <si>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</si>
  <si>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</si>
  <si>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</si>
  <si>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</si>
  <si>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</si>
  <si>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</si>
  <si>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</si>
  <si>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</si>
  <si>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</si>
  <si>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</si>
  <si>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</si>
  <si>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</si>
  <si>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</si>
  <si>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</si>
  <si>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</si>
  <si>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</si>
  <si>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</si>
  <si>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</si>
  <si>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</si>
  <si>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</si>
  <si>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</si>
  <si>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</si>
  <si>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</si>
  <si>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</si>
  <si>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</si>
  <si>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</si>
  <si>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</si>
  <si>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</si>
  <si>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</si>
  <si>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</si>
  <si>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</si>
  <si>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</si>
  <si>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</si>
  <si>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</si>
  <si>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</si>
  <si>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</si>
  <si>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</si>
  <si>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</si>
  <si>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</si>
  <si>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</si>
  <si>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</si>
  <si>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</si>
  <si>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</si>
  <si>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</si>
  <si>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</si>
  <si>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</si>
  <si>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</si>
  <si>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</si>
  <si>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</si>
  <si>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</si>
  <si>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</si>
  <si>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</si>
  <si>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</si>
  <si>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</si>
  <si>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</si>
  <si>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</si>
  <si>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</si>
  <si>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</si>
  <si>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</si>
  <si>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</si>
  <si>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</si>
  <si>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</si>
  <si>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</si>
  <si>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</si>
  <si>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</si>
  <si>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</si>
  <si>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</si>
  <si>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</si>
  <si>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</si>
  <si>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</si>
  <si>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</si>
  <si>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</si>
  <si>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</si>
  <si>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</si>
  <si>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</si>
  <si>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</si>
  <si>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</si>
  <si>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</si>
  <si>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</si>
  <si>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</si>
  <si>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</si>
  <si>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</si>
  <si>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</si>
  <si>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</si>
  <si>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</si>
  <si>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</si>
  <si>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</si>
  <si>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</si>
  <si>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</si>
  <si>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</si>
  <si>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</si>
  <si>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</si>
  <si>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</si>
  <si>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</si>
  <si>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</si>
  <si>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</si>
  <si>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</si>
  <si>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</si>
  <si>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</si>
  <si>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</si>
  <si>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</si>
  <si>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</si>
  <si>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</si>
  <si>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</si>
  <si>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</si>
  <si>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</si>
  <si>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</si>
  <si>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</si>
  <si>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</si>
  <si>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</si>
  <si>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</si>
  <si>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</si>
  <si>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</si>
  <si>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</si>
  <si>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</si>
  <si>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</si>
  <si>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</si>
  <si>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</si>
  <si>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</si>
  <si>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</si>
  <si>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</si>
  <si>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</si>
  <si>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</si>
  <si>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</si>
  <si>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</si>
  <si>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</si>
  <si>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</si>
  <si>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</si>
  <si>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</si>
  <si>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</si>
  <si>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</si>
  <si>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</si>
  <si>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</si>
  <si>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</si>
  <si>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</si>
  <si>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</si>
  <si>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</si>
  <si>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</si>
  <si>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</si>
  <si>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</si>
  <si>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</si>
  <si>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</si>
  <si>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</si>
  <si>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</si>
  <si>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</si>
  <si>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</si>
  <si>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</si>
  <si>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</si>
  <si>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</si>
  <si>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</si>
  <si>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</si>
  <si>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</si>
  <si>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</si>
  <si>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</si>
  <si>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</si>
  <si>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</si>
  <si>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</si>
  <si>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</si>
  <si>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</si>
  <si>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</si>
  <si>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</si>
  <si>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</si>
  <si>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</si>
  <si>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</si>
  <si>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</si>
  <si>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</si>
  <si>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</si>
  <si>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</si>
  <si>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</si>
  <si>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</si>
  <si>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</si>
  <si>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</si>
  <si>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</si>
  <si>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</si>
  <si>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</si>
  <si>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</si>
  <si>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</si>
  <si>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</si>
  <si>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</si>
  <si>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</si>
  <si>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</si>
  <si>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</si>
  <si>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</si>
  <si>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</si>
  <si>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</si>
  <si>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</si>
  <si>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</si>
  <si>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</si>
  <si>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</si>
  <si>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</si>
  <si>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</si>
  <si>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</si>
  <si>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</si>
  <si>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</si>
  <si>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</si>
  <si>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</si>
  <si>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</si>
  <si>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</si>
  <si>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</si>
  <si>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</si>
  <si>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</si>
  <si>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</si>
  <si>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</si>
  <si>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</si>
  <si>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</si>
  <si>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</si>
  <si>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</si>
  <si>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</si>
  <si>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</si>
  <si>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</si>
  <si>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</si>
  <si>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</si>
  <si>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</si>
  <si>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</si>
  <si>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</si>
  <si>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</si>
  <si>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</si>
  <si>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</si>
  <si>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</si>
  <si>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</si>
  <si>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</si>
  <si>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</si>
  <si>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</si>
  <si>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</si>
  <si>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</si>
  <si>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</si>
  <si>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</si>
  <si>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</si>
  <si>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</si>
  <si>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</si>
  <si>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</si>
  <si>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</si>
  <si>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</si>
  <si>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</si>
  <si>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</si>
  <si>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</si>
  <si>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</si>
  <si>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</si>
  <si>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</si>
  <si>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</si>
  <si>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</si>
  <si>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</si>
  <si>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</si>
  <si>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</si>
  <si>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</si>
  <si>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</si>
  <si>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</si>
  <si>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</si>
  <si>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</si>
  <si>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</si>
  <si>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</si>
  <si>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</si>
  <si>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</si>
  <si>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</si>
  <si>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</si>
  <si>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</si>
  <si>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</si>
  <si>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</si>
  <si>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</si>
  <si>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</si>
  <si>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</si>
  <si>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</si>
  <si>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</si>
  <si>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</si>
  <si>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</si>
  <si>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</si>
  <si>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</si>
  <si>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</si>
  <si>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</si>
  <si>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</si>
  <si>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</si>
  <si>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</si>
  <si>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</si>
  <si>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</si>
  <si>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</si>
  <si>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</si>
  <si>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</si>
  <si>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</si>
  <si>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</si>
  <si>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</si>
  <si>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</si>
  <si>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</si>
  <si>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</si>
  <si>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</si>
  <si>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</si>
  <si>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</si>
  <si>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</si>
  <si>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</si>
  <si>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</si>
  <si>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</si>
  <si>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</si>
  <si>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</si>
  <si>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</si>
  <si>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</si>
  <si>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</si>
  <si>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</si>
  <si>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</si>
  <si>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</si>
  <si>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</si>
  <si>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</si>
  <si>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</si>
  <si>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</si>
  <si>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</si>
  <si>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</si>
  <si>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</si>
  <si>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</si>
  <si>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</si>
  <si>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</si>
  <si>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</si>
  <si>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</si>
  <si>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</si>
  <si>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</si>
  <si>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</si>
  <si>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</si>
  <si>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</si>
  <si>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</si>
  <si>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</si>
  <si>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</si>
  <si>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</si>
  <si>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</si>
  <si>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</si>
  <si>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</si>
  <si>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</si>
  <si>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</si>
  <si>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</si>
  <si>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</si>
  <si>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</si>
  <si>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</si>
  <si>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</si>
  <si>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</si>
  <si>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</si>
  <si>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</si>
  <si>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</si>
  <si>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</si>
  <si>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</si>
  <si>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</si>
  <si>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</si>
  <si>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</si>
  <si>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</si>
  <si>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</si>
  <si>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</si>
  <si>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</si>
  <si>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</si>
  <si>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</si>
  <si>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</si>
  <si>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</si>
  <si>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</si>
  <si>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</si>
  <si>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</si>
  <si>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</si>
  <si>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</si>
  <si>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</si>
  <si>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</si>
  <si>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</si>
  <si>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</si>
  <si>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</si>
  <si>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</si>
  <si>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</si>
  <si>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</si>
  <si>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</si>
  <si>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</si>
  <si>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</si>
  <si>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</si>
  <si>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</si>
  <si>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</si>
  <si>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</si>
  <si>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</si>
  <si>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</si>
  <si>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</si>
  <si>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</si>
  <si>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</si>
  <si>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</si>
  <si>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</si>
  <si>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</si>
  <si>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</si>
  <si>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</si>
  <si>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</si>
  <si>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</si>
  <si>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</si>
  <si>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</si>
  <si>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</si>
  <si>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</si>
  <si>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</si>
  <si>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</si>
  <si>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</si>
  <si>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</si>
  <si>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</si>
  <si>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</si>
  <si>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</si>
  <si>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</si>
  <si>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</si>
  <si>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</si>
  <si>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</si>
  <si>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</si>
  <si>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</si>
  <si>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</si>
  <si>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</si>
  <si>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</si>
  <si>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</si>
  <si>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</si>
  <si>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</si>
  <si>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</si>
  <si>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</si>
  <si>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</si>
  <si>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</si>
  <si>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</si>
  <si>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</si>
  <si>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</si>
  <si>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</si>
  <si>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</si>
  <si>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</si>
  <si>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</si>
  <si>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</si>
  <si>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</si>
  <si>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</si>
  <si>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</si>
  <si>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</si>
  <si>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</si>
  <si>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</si>
  <si>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</si>
  <si>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</si>
  <si>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</si>
  <si>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</si>
  <si>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</si>
  <si>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</si>
  <si>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</si>
  <si>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</si>
  <si>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</si>
  <si>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</si>
  <si>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</si>
  <si>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</si>
  <si>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</si>
  <si>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</si>
  <si>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</si>
  <si>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</si>
  <si>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</si>
  <si>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</si>
  <si>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</si>
  <si>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</si>
  <si>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</si>
  <si>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</si>
  <si>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</si>
  <si>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</si>
  <si>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</si>
  <si>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</si>
  <si>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</si>
  <si>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</si>
  <si>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</si>
  <si>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</si>
  <si>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</si>
  <si>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</si>
  <si>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</si>
  <si>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</si>
  <si>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</si>
  <si>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</si>
  <si>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</si>
  <si>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</si>
  <si>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</si>
  <si>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</si>
  <si>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</si>
  <si>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</si>
  <si>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</si>
  <si>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</si>
  <si>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</si>
  <si>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</si>
  <si>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</si>
  <si>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</si>
  <si>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</si>
  <si>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</si>
  <si>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</si>
  <si>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</si>
  <si>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</si>
  <si>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</si>
  <si>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</si>
  <si>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</si>
  <si>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</si>
  <si>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</si>
  <si>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</si>
  <si>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</si>
  <si>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</si>
  <si>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</si>
  <si>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</si>
  <si>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</si>
  <si>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</si>
  <si>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</si>
  <si>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</si>
  <si>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</si>
  <si>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</si>
  <si>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</si>
  <si>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</si>
  <si>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</si>
  <si>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</si>
  <si>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</si>
  <si>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</si>
  <si>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</si>
  <si>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</si>
  <si>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</si>
  <si>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</si>
  <si>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</si>
  <si>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</si>
  <si>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</si>
  <si>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</si>
  <si>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</si>
  <si>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</si>
  <si>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</si>
  <si>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</si>
  <si>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</si>
  <si>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</si>
  <si>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</si>
  <si>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</si>
  <si>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</si>
  <si>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</si>
  <si>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</si>
  <si>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</si>
  <si>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</si>
  <si>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</si>
  <si>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</si>
  <si>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</si>
  <si>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</si>
  <si>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</si>
  <si>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</si>
  <si>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</si>
  <si>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</si>
  <si>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</si>
  <si>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</si>
  <si>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</si>
  <si>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</si>
  <si>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</si>
  <si>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</si>
  <si>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</si>
  <si>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</si>
  <si>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</si>
  <si>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</si>
  <si>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</si>
  <si>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</si>
  <si>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</si>
  <si>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</si>
  <si>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</si>
  <si>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</si>
  <si>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</si>
  <si>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</si>
  <si>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</si>
  <si>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</si>
  <si>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</si>
  <si>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</si>
  <si>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</si>
  <si>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</si>
  <si>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</si>
  <si>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</si>
  <si>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</si>
  <si>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</si>
  <si>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</si>
  <si>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</si>
  <si>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</si>
  <si>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</si>
  <si>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</si>
  <si>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</si>
  <si>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</si>
  <si>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</si>
  <si>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</si>
  <si>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</si>
  <si>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</si>
  <si>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</si>
  <si>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</si>
  <si>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</si>
  <si>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</si>
  <si>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</si>
  <si>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</si>
  <si>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</si>
  <si>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</si>
  <si>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</si>
  <si>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</si>
  <si>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</si>
  <si>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</si>
  <si>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</si>
  <si>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</si>
  <si>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</si>
  <si>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</si>
  <si>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</si>
  <si>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</si>
  <si>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</si>
  <si>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</si>
  <si>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</si>
  <si>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</si>
  <si>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</si>
  <si>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</si>
  <si>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</si>
  <si>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</si>
  <si>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</si>
  <si>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</si>
  <si>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</si>
  <si>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</si>
  <si>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</si>
  <si>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</si>
  <si>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</si>
  <si>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</si>
  <si>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</si>
  <si>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</si>
  <si>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</si>
  <si>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</si>
  <si>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</si>
  <si>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</si>
  <si>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</si>
  <si>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</si>
  <si>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</si>
  <si>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</si>
  <si>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</si>
  <si>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</si>
  <si>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</si>
  <si>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</si>
  <si>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</si>
  <si>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</si>
  <si>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</si>
  <si>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</si>
  <si>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</si>
  <si>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</si>
  <si>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</si>
  <si>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</si>
  <si>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</si>
  <si>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</si>
  <si>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</si>
  <si>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</si>
  <si>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</si>
  <si>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</si>
  <si>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</si>
  <si>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</si>
  <si>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</si>
  <si>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</si>
  <si>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</si>
  <si>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</si>
  <si>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</si>
  <si>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</si>
  <si>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</si>
  <si>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</si>
  <si>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</si>
  <si>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</si>
  <si>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</si>
  <si>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</si>
  <si>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</si>
  <si>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</si>
  <si>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</si>
  <si>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</si>
  <si>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</si>
  <si>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</si>
  <si>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</si>
  <si>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</si>
  <si>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</si>
  <si>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</si>
  <si>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</si>
  <si>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</si>
  <si>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</si>
  <si>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</si>
  <si>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</si>
  <si>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</si>
  <si>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</si>
  <si>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</si>
  <si>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</si>
  <si>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</si>
  <si>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</si>
  <si>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</si>
  <si>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</si>
  <si>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</si>
  <si>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</si>
  <si>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</si>
  <si>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</si>
  <si>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</si>
  <si>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</si>
  <si>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</si>
  <si>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</si>
  <si>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</si>
  <si>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</si>
  <si>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</si>
  <si>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</si>
  <si>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</si>
  <si>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</si>
  <si>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</si>
  <si>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</si>
  <si>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</si>
  <si>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</si>
  <si>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</si>
  <si>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</si>
  <si>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</si>
  <si>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</si>
  <si>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</si>
  <si>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</si>
  <si>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</si>
  <si>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</si>
  <si>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</si>
  <si>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</si>
  <si>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</si>
  <si>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</si>
  <si>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</si>
  <si>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</si>
  <si>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</si>
  <si>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</si>
  <si>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</si>
  <si>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</si>
  <si>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</si>
  <si>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</si>
  <si>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</si>
  <si>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</si>
  <si>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</si>
  <si>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</si>
  <si>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</si>
  <si>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</si>
  <si>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</si>
  <si>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</si>
  <si>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</si>
  <si>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</si>
  <si>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</si>
  <si>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</si>
  <si>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</si>
  <si>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</si>
  <si>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</si>
  <si>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</si>
  <si>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</si>
  <si>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</si>
  <si>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</si>
  <si>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</si>
  <si>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</si>
  <si>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</si>
  <si>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</si>
  <si>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</si>
  <si>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</si>
  <si>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</si>
  <si>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</si>
  <si>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</si>
  <si>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</si>
  <si>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</si>
  <si>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</si>
  <si>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</si>
  <si>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</si>
  <si>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</si>
  <si>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</si>
  <si>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</si>
  <si>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</si>
  <si>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</si>
  <si>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</si>
  <si>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</si>
  <si>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</si>
  <si>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</si>
  <si>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</si>
  <si>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</si>
  <si>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</si>
  <si>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</si>
  <si>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</si>
  <si>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</si>
  <si>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</si>
  <si>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</si>
  <si>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</si>
  <si>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</si>
  <si>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</si>
  <si>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</si>
  <si>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</si>
  <si>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</si>
  <si>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</si>
  <si>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</si>
  <si>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</si>
  <si>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</si>
  <si>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</si>
  <si>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</si>
  <si>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</si>
  <si>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</si>
  <si>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</si>
  <si>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</si>
  <si>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</si>
  <si>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</si>
  <si>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</si>
  <si>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</si>
  <si>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</si>
  <si>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</si>
  <si>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</si>
  <si>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</si>
  <si>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</si>
  <si>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</si>
  <si>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</si>
  <si>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</si>
  <si>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</si>
  <si>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</si>
  <si>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</si>
  <si>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</si>
  <si>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</si>
  <si>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</si>
  <si>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</si>
  <si>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</si>
  <si>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</si>
  <si>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</si>
  <si>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</si>
  <si>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</si>
  <si>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</si>
  <si>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</si>
  <si>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</si>
  <si>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</si>
  <si>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</si>
  <si>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</si>
  <si>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</si>
  <si>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</si>
  <si>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</si>
  <si>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</si>
  <si>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</si>
  <si>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</si>
  <si>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</si>
  <si>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</si>
  <si>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</si>
  <si>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</si>
  <si>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</si>
  <si>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</si>
  <si>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</si>
  <si>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</si>
  <si>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</si>
  <si>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</si>
  <si>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</si>
  <si>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</si>
  <si>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</si>
  <si>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</si>
  <si>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</si>
  <si>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</si>
  <si>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</si>
  <si>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</si>
  <si>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</si>
  <si>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</si>
  <si>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</si>
  <si>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</si>
  <si>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</si>
  <si>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</si>
  <si>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</si>
  <si>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</si>
  <si>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</si>
  <si>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</si>
  <si>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</si>
  <si>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</si>
  <si>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</si>
  <si>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</si>
  <si>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</si>
  <si>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</si>
  <si>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</si>
  <si>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</si>
  <si>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</si>
  <si>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</si>
  <si>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</si>
  <si>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</si>
  <si>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</si>
  <si>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</si>
  <si>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</si>
  <si>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</si>
  <si>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</si>
  <si>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</si>
  <si>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</si>
  <si>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</si>
  <si>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</si>
  <si>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</si>
  <si>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</si>
  <si>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</si>
  <si>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</si>
  <si>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</si>
  <si>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</si>
  <si>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</si>
  <si>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</si>
  <si>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</si>
  <si>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</si>
  <si>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</si>
  <si>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</si>
  <si>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</si>
  <si>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</si>
  <si>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</si>
  <si>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</si>
  <si>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</si>
  <si>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</si>
  <si>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</si>
  <si>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</si>
  <si>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</si>
  <si>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</si>
  <si>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</si>
  <si>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</si>
  <si>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</si>
  <si>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</si>
  <si>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</si>
  <si>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</si>
  <si>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</si>
  <si>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</si>
  <si>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</si>
  <si>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</si>
  <si>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</si>
  <si>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</si>
  <si>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</si>
  <si>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</si>
  <si>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</si>
  <si>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</si>
  <si>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</si>
  <si>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</si>
  <si>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</si>
  <si>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</si>
  <si>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</si>
  <si>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</si>
  <si>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</si>
  <si>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</si>
  <si>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</si>
  <si>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</si>
  <si>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</si>
  <si>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</si>
  <si>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</si>
  <si>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</si>
  <si>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</si>
  <si>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</si>
  <si>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</si>
  <si>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</si>
  <si>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</si>
  <si>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</si>
  <si>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</si>
  <si>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</si>
  <si>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</si>
  <si>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</si>
  <si>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</si>
  <si>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</si>
  <si>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</si>
  <si>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</si>
  <si>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</si>
  <si>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</si>
  <si>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</si>
  <si>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</si>
  <si>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</si>
  <si>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</si>
  <si>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</si>
  <si>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</si>
  <si>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</si>
  <si>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</si>
  <si>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</si>
  <si>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</si>
  <si>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</si>
  <si>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</si>
  <si>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</si>
  <si>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</si>
  <si>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</si>
  <si>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</si>
  <si>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</si>
  <si>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</si>
  <si>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</si>
  <si>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</si>
  <si>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</si>
  <si>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</si>
  <si>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</si>
  <si>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</si>
  <si>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</si>
  <si>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</si>
  <si>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</si>
  <si>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</si>
  <si>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</si>
  <si>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</si>
  <si>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</si>
  <si>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</si>
  <si>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</si>
  <si>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</si>
  <si>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</si>
  <si>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</si>
  <si>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</si>
  <si>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</si>
  <si>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</si>
  <si>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</si>
  <si>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</si>
  <si>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</si>
  <si>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</si>
  <si>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</si>
  <si>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</si>
  <si>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</si>
  <si>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</si>
  <si>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</si>
  <si>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</si>
  <si>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</si>
  <si>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</si>
  <si>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</si>
  <si>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</si>
  <si>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</si>
  <si>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</si>
  <si>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</si>
  <si>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</si>
  <si>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</si>
  <si>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</si>
  <si>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</si>
  <si>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</si>
  <si>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</si>
  <si>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</si>
  <si>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</si>
  <si>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</si>
  <si>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</si>
  <si>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</si>
  <si>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</si>
  <si>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</si>
  <si>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</si>
  <si>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</si>
  <si>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</si>
  <si>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</si>
  <si>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</si>
  <si>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</si>
  <si>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</si>
  <si>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</si>
  <si>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</si>
  <si>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</si>
  <si>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</si>
  <si>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</si>
  <si>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</si>
  <si>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</si>
  <si>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</si>
  <si>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</si>
  <si>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</si>
  <si>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</si>
  <si>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</si>
  <si>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</si>
  <si>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</si>
  <si>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</si>
  <si>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</si>
  <si>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</si>
  <si>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</si>
  <si>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</si>
  <si>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</si>
  <si>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</si>
  <si>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</si>
  <si>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</si>
  <si>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</si>
  <si>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</si>
  <si>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</si>
  <si>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</si>
  <si>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</si>
  <si>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</si>
  <si>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</si>
  <si>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</si>
  <si>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</si>
  <si>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</si>
  <si>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</si>
  <si>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</si>
  <si>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</si>
  <si>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</si>
  <si>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</si>
  <si>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</si>
  <si>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</si>
  <si>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</si>
  <si>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</si>
  <si>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</si>
  <si>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</si>
  <si>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</si>
  <si>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</si>
  <si>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</si>
  <si>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</si>
  <si>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</si>
  <si>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</si>
  <si>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</si>
  <si>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</si>
  <si>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</si>
  <si>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</si>
  <si>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</si>
  <si>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</si>
  <si>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</si>
  <si>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</si>
  <si>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</si>
  <si>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</si>
  <si>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</si>
  <si>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</si>
  <si>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</si>
  <si>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</si>
  <si>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</si>
  <si>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</si>
  <si>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</si>
  <si>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</si>
  <si>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</si>
  <si>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</si>
  <si>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</si>
  <si>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</si>
  <si>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</si>
  <si>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</si>
  <si>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</si>
  <si>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</si>
  <si>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</si>
  <si>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</si>
  <si>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</si>
  <si>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</si>
  <si>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</si>
  <si>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</si>
  <si>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</si>
  <si>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</si>
  <si>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</si>
  <si>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</si>
  <si>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</si>
  <si>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</si>
  <si>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</si>
  <si>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</si>
  <si>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</si>
  <si>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</si>
  <si>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</si>
  <si>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</si>
  <si>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</si>
  <si>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</si>
  <si>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</si>
  <si>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</si>
  <si>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</si>
  <si>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</si>
  <si>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</si>
  <si>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</si>
  <si>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</si>
  <si>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</si>
  <si>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</si>
  <si>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</si>
  <si>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</si>
  <si>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</si>
  <si>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</si>
  <si>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</si>
  <si>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</si>
  <si>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</si>
  <si>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</si>
  <si>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</si>
  <si>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</si>
  <si>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</si>
  <si>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</si>
  <si>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</si>
  <si>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</si>
  <si>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</si>
  <si>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</si>
  <si>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</si>
  <si>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</si>
  <si>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</si>
  <si>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</si>
  <si>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</si>
  <si>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</si>
  <si>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</si>
  <si>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</si>
  <si>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</si>
  <si>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</si>
  <si>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</si>
  <si>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</si>
  <si>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</si>
  <si>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</si>
  <si>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</si>
  <si>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</si>
  <si>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</si>
  <si>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</si>
  <si>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</si>
  <si>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</si>
  <si>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</si>
  <si>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</si>
  <si>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</si>
  <si>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</si>
  <si>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</si>
  <si>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</si>
  <si>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</si>
  <si>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</si>
  <si>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</si>
  <si>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</si>
  <si>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</si>
  <si>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</si>
  <si>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</si>
  <si>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</si>
  <si>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</si>
  <si>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</si>
  <si>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</si>
  <si>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</si>
  <si>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</si>
  <si>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</si>
  <si>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</si>
  <si>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</si>
  <si>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</si>
  <si>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</si>
  <si>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</si>
  <si>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</si>
  <si>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</si>
  <si>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</si>
  <si>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</si>
  <si>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</si>
  <si>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</si>
  <si>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</si>
  <si>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</si>
  <si>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</si>
  <si>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</si>
  <si>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</si>
  <si>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</si>
  <si>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</si>
  <si>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</si>
  <si>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</si>
  <si>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</si>
  <si>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</si>
  <si>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</si>
  <si>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</si>
  <si>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</si>
  <si>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</si>
  <si>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</si>
  <si>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</si>
  <si>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</si>
  <si>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</si>
  <si>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</si>
  <si>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</si>
  <si>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</si>
  <si>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</si>
  <si>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</si>
  <si>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</si>
  <si>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</si>
  <si>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</si>
  <si>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</si>
  <si>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</si>
  <si>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</si>
  <si>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</si>
  <si>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</si>
  <si>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</si>
  <si>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</si>
  <si>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</si>
  <si>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</si>
  <si>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</si>
  <si>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</si>
  <si>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</si>
  <si>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</si>
  <si>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</si>
  <si>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</si>
  <si>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</si>
  <si>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</si>
  <si>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</si>
  <si>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</si>
  <si>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</si>
  <si>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</si>
  <si>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</si>
  <si>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</si>
  <si>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</si>
  <si>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</si>
  <si>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</si>
  <si>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</si>
  <si>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</si>
  <si>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</si>
  <si>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</si>
  <si>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</si>
  <si>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</si>
  <si>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</si>
  <si>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</si>
  <si>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</si>
  <si>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</si>
  <si>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</si>
  <si>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</si>
  <si>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</si>
  <si>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</si>
  <si>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</si>
  <si>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</si>
  <si>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</si>
  <si>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</si>
  <si>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</si>
  <si>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</si>
  <si>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</si>
  <si>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</si>
  <si>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</si>
  <si>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</si>
  <si>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</si>
  <si>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</si>
  <si>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</si>
  <si>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</si>
  <si>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</si>
  <si>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</si>
  <si>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</si>
  <si>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</si>
  <si>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</si>
  <si>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</si>
  <si>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</si>
  <si>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</si>
  <si>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</si>
  <si>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</si>
  <si>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</si>
  <si>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</si>
  <si>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</si>
  <si>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</si>
  <si>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</si>
  <si>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</si>
  <si>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</si>
  <si>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</si>
  <si>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</si>
  <si>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</si>
  <si>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</si>
  <si>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</si>
  <si>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</si>
  <si>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</si>
  <si>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</si>
  <si>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</si>
  <si>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</si>
  <si>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</si>
  <si>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</si>
  <si>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</si>
  <si>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</si>
  <si>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</si>
  <si>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</si>
  <si>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</si>
  <si>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</si>
  <si>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</si>
  <si>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</si>
  <si>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</si>
  <si>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</si>
  <si>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</si>
  <si>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</si>
  <si>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</si>
  <si>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</si>
  <si>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</si>
  <si>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</si>
  <si>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</si>
  <si>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</si>
  <si>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</si>
  <si>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</si>
  <si>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</si>
  <si>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</si>
  <si>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</si>
  <si>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</si>
  <si>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</si>
  <si>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</si>
  <si>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</si>
  <si>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</si>
  <si>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</si>
  <si>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</si>
  <si>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</si>
  <si>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</si>
  <si>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</si>
  <si>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</si>
  <si>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</si>
  <si>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</si>
  <si>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</si>
  <si>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</si>
  <si>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</si>
  <si>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</si>
  <si>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</si>
  <si>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</si>
  <si>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</si>
  <si>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</si>
  <si>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</si>
  <si>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</si>
  <si>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</si>
  <si>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</si>
  <si>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</si>
  <si>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</si>
  <si>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</si>
  <si>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</si>
  <si>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</si>
  <si>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</si>
  <si>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</si>
  <si>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</si>
  <si>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</si>
  <si>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</si>
  <si>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</si>
  <si>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</si>
  <si>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</si>
  <si>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</si>
  <si>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</si>
  <si>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</si>
  <si>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</si>
  <si>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</si>
  <si>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</si>
  <si>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</si>
  <si>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</si>
  <si>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</si>
  <si>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</si>
  <si>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</si>
  <si>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</si>
  <si>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</si>
  <si>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</si>
  <si>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</si>
  <si>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</si>
  <si>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</si>
  <si>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</si>
  <si>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</si>
  <si>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</si>
  <si>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</si>
  <si>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</si>
  <si>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</si>
  <si>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</si>
  <si>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</si>
  <si>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</si>
  <si>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</si>
  <si>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</si>
  <si>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</si>
  <si>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</si>
  <si>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</si>
  <si>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</si>
  <si>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</si>
  <si>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</si>
  <si>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</si>
  <si>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</si>
  <si>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</si>
  <si>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</si>
  <si>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</si>
  <si>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</si>
  <si>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</si>
  <si>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</si>
  <si>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</si>
  <si>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</si>
  <si>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</si>
  <si>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</si>
  <si>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</si>
  <si>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</si>
  <si>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</si>
  <si>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</si>
  <si>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</si>
  <si>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</si>
  <si>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</si>
  <si>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</si>
  <si>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</si>
  <si>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</si>
  <si>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</si>
  <si>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</si>
  <si>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</si>
  <si>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</si>
  <si>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</si>
  <si>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</si>
  <si>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</si>
  <si>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</si>
  <si>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</si>
  <si>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</si>
  <si>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</si>
  <si>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</si>
  <si>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</si>
  <si>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</si>
  <si>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</si>
  <si>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</si>
  <si>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</si>
  <si>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</si>
  <si>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</si>
  <si>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</si>
  <si>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</si>
  <si>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</si>
  <si>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</si>
  <si>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</si>
  <si>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</si>
  <si>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</si>
  <si>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</si>
  <si>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</si>
  <si>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</si>
  <si>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</si>
  <si>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</si>
  <si>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</si>
  <si>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</si>
  <si>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</si>
  <si>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</si>
  <si>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</si>
  <si>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</si>
  <si>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</si>
  <si>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</si>
  <si>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</si>
  <si>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</si>
  <si>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</si>
  <si>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</si>
  <si>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</si>
  <si>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</si>
  <si>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</si>
  <si>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</si>
  <si>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</si>
  <si>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</si>
  <si>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</si>
  <si>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</si>
  <si>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</si>
  <si>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</si>
  <si>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</si>
  <si>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</si>
  <si>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</si>
  <si>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</si>
  <si>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</si>
  <si>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</si>
  <si>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</si>
  <si>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</si>
  <si>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</si>
  <si>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</si>
  <si>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</si>
  <si>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</si>
  <si>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</si>
  <si>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</si>
  <si>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</si>
  <si>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</si>
  <si>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</si>
  <si>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</si>
  <si>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</si>
  <si>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</si>
  <si>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</si>
  <si>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</si>
  <si>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</si>
  <si>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</si>
  <si>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</si>
  <si>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</si>
  <si>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</si>
  <si>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</si>
  <si>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</si>
  <si>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</si>
  <si>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</si>
  <si>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</si>
  <si>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</si>
  <si>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</si>
  <si>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</si>
  <si>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</si>
  <si>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</si>
  <si>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</si>
  <si>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</si>
  <si>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</si>
  <si>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</si>
  <si>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</si>
  <si>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</si>
  <si>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</si>
  <si>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</si>
  <si>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</si>
  <si>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</si>
  <si>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</si>
  <si>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</si>
  <si>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</si>
  <si>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</si>
  <si>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</si>
  <si>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</si>
  <si>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</si>
  <si>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</si>
  <si>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</si>
  <si>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</si>
  <si>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</si>
  <si>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</si>
  <si>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</si>
  <si>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</si>
  <si>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</si>
  <si>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</si>
  <si>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</si>
  <si>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</si>
  <si>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</si>
  <si>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</si>
  <si>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</si>
  <si>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</si>
  <si>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</si>
  <si>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</si>
  <si>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</si>
  <si>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</si>
  <si>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</si>
  <si>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</si>
  <si>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</si>
  <si>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</si>
  <si>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</si>
  <si>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</si>
  <si>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</si>
  <si>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</si>
  <si>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</si>
  <si>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</si>
  <si>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</si>
  <si>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</si>
  <si>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</si>
  <si>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</si>
  <si>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</si>
  <si>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</si>
  <si>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</si>
  <si>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</si>
  <si>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</si>
  <si>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</si>
  <si>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</si>
  <si>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</si>
  <si>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</si>
  <si>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</si>
  <si>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</si>
  <si>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</si>
  <si>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</si>
  <si>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</si>
  <si>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</si>
  <si>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</si>
  <si>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</si>
  <si>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</si>
  <si>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</si>
  <si>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</si>
  <si>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</si>
  <si>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</si>
  <si>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</si>
  <si>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</si>
  <si>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</si>
  <si>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</si>
  <si>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</si>
  <si>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</si>
  <si>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</si>
  <si>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</si>
  <si>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</si>
  <si>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</si>
  <si>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</si>
  <si>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</si>
  <si>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</si>
  <si>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</si>
  <si>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</si>
  <si>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</si>
  <si>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</si>
  <si>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</si>
  <si>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</si>
  <si>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</si>
  <si>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</si>
  <si>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</si>
  <si>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</si>
  <si>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</si>
  <si>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</si>
  <si>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</si>
  <si>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</si>
  <si>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</si>
  <si>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</si>
  <si>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</si>
  <si>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</si>
  <si>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</si>
  <si>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</si>
  <si>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</si>
  <si>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</si>
  <si>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</si>
  <si>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</si>
  <si>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</si>
  <si>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</si>
  <si>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</si>
  <si>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</si>
  <si>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</si>
  <si>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</si>
  <si>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</si>
  <si>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</si>
  <si>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</si>
  <si>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</si>
  <si>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</si>
  <si>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</si>
  <si>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</si>
  <si>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</si>
  <si>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</si>
  <si>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</si>
  <si>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</si>
  <si>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</si>
  <si>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</si>
  <si>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</si>
  <si>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</si>
  <si>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</si>
  <si>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</si>
  <si>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</si>
  <si>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</si>
  <si>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</si>
  <si>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</si>
  <si>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</si>
  <si>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</si>
  <si>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</si>
  <si>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</si>
  <si>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</si>
  <si>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</si>
  <si>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</si>
  <si>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</si>
  <si>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</si>
  <si>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</si>
  <si>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</si>
  <si>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</si>
  <si>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</si>
  <si>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</si>
  <si>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</si>
  <si>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</si>
  <si>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</si>
  <si>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</si>
  <si>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</si>
  <si>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</si>
  <si>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</si>
  <si>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</si>
  <si>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</si>
  <si>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</si>
  <si>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</si>
  <si>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</si>
  <si>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</si>
  <si>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</si>
  <si>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</si>
  <si>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</si>
  <si>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</si>
  <si>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</si>
  <si>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</si>
  <si>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</si>
  <si>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</si>
  <si>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</si>
  <si>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</si>
  <si>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</si>
  <si>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</si>
  <si>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</si>
  <si>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</si>
  <si>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</si>
  <si>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</si>
  <si>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</si>
  <si>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</si>
  <si>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</si>
  <si>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</si>
  <si>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</si>
  <si>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</si>
  <si>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</si>
  <si>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</si>
  <si>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</si>
  <si>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</si>
  <si>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</si>
  <si>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</si>
  <si>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</si>
  <si>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</si>
  <si>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</si>
  <si>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</si>
  <si>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</si>
  <si>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</si>
  <si>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</si>
  <si>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</si>
  <si>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</si>
  <si>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</si>
  <si>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</si>
  <si>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</si>
  <si>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</si>
  <si>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</si>
  <si>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</si>
  <si>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</si>
  <si>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</si>
  <si>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</si>
  <si>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</si>
  <si>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</si>
  <si>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</si>
  <si>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</si>
  <si>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</si>
  <si>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</si>
  <si>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</si>
  <si>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</si>
  <si>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</si>
  <si>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</si>
  <si>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</si>
  <si>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</si>
  <si>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</si>
  <si>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</si>
  <si>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</si>
  <si>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</si>
  <si>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</si>
  <si>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</si>
  <si>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</si>
  <si>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</si>
  <si>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</si>
  <si>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</si>
  <si>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</si>
  <si>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</si>
  <si>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</si>
  <si>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</si>
  <si>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</si>
  <si>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</si>
  <si>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</si>
  <si>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</si>
  <si>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</si>
  <si>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</si>
  <si>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</si>
  <si>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</si>
  <si>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</si>
  <si>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</si>
  <si>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</si>
  <si>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</si>
  <si>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</si>
  <si>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</si>
  <si>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</si>
  <si>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</si>
  <si>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</si>
  <si>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</si>
  <si>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</si>
  <si>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</si>
  <si>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</si>
  <si>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</si>
  <si>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</si>
  <si>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</si>
  <si>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</si>
  <si>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</si>
  <si>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</si>
  <si>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</si>
  <si>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</si>
  <si>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</si>
  <si>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</si>
  <si>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</si>
  <si>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</si>
  <si>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</si>
  <si>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</si>
  <si>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</si>
  <si>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</si>
  <si>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</si>
  <si>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</si>
  <si>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</si>
  <si>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</si>
  <si>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</si>
  <si>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</si>
  <si>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</si>
  <si>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</si>
  <si>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</si>
  <si>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</si>
  <si>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</si>
  <si>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</si>
  <si>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</si>
  <si>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</si>
  <si>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</si>
  <si>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</si>
  <si>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</si>
  <si>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</si>
  <si>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</si>
  <si>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</si>
  <si>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</si>
  <si>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</si>
  <si>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</si>
  <si>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</si>
  <si>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</si>
  <si>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</si>
  <si>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</si>
  <si>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</si>
  <si>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</si>
  <si>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</si>
  <si>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</si>
  <si>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</si>
  <si>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</si>
  <si>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</si>
  <si>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</si>
  <si>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</si>
  <si>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</si>
  <si>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</si>
  <si>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</si>
  <si>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</si>
  <si>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</si>
  <si>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</si>
  <si>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</si>
  <si>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</si>
  <si>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</si>
  <si>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</si>
  <si>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</si>
  <si>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</si>
  <si>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</si>
  <si>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</si>
  <si>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</si>
  <si>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</si>
  <si>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</si>
  <si>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</si>
  <si>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</si>
  <si>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</si>
  <si>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</si>
  <si>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</si>
  <si>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</si>
  <si>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</si>
  <si>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</si>
  <si>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</si>
  <si>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</si>
  <si>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</si>
  <si>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</si>
  <si>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</si>
  <si>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</si>
  <si>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</si>
  <si>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</si>
  <si>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</si>
  <si>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</si>
  <si>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</si>
  <si>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</si>
  <si>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</si>
  <si>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</si>
  <si>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</si>
  <si>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</si>
  <si>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</si>
  <si>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</si>
  <si>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</si>
  <si>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</si>
  <si>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</si>
  <si>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</si>
  <si>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</si>
  <si>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</si>
  <si>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</si>
  <si>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</si>
  <si>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</si>
  <si>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</si>
  <si>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</si>
  <si>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</si>
  <si>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</si>
  <si>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</si>
  <si>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</si>
  <si>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</si>
  <si>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</si>
  <si>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</si>
  <si>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</si>
  <si>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</si>
  <si>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</si>
  <si>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</si>
  <si>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</si>
  <si>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</si>
  <si>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</si>
  <si>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</si>
  <si>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</si>
  <si>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</si>
  <si>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</si>
  <si>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</si>
  <si>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</si>
  <si>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</si>
  <si>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</si>
  <si>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</si>
  <si>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</si>
  <si>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</si>
  <si>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</si>
  <si>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</si>
  <si>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</si>
  <si>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</si>
  <si>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</si>
  <si>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</si>
  <si>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</si>
  <si>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</si>
  <si>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</si>
  <si>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</si>
  <si>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</si>
  <si>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</si>
  <si>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</si>
  <si>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</si>
  <si>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</si>
  <si>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</si>
  <si>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</si>
  <si>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</si>
  <si>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</si>
  <si>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</si>
  <si>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</si>
  <si>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</si>
  <si>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</si>
  <si>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</si>
  <si>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</si>
  <si>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</si>
  <si>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</si>
  <si>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</si>
  <si>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</si>
  <si>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</si>
  <si>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</si>
  <si>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</si>
  <si>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</si>
  <si>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</si>
  <si>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</si>
  <si>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</si>
  <si>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</si>
  <si>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</si>
  <si>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</si>
  <si>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</si>
  <si>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</si>
  <si>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</si>
  <si>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</si>
  <si>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</si>
  <si>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</si>
  <si>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</si>
  <si>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</si>
  <si>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</si>
  <si>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</si>
  <si>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</si>
  <si>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</si>
  <si>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</si>
  <si>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</si>
  <si>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</si>
  <si>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</si>
  <si>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</si>
  <si>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</si>
  <si>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</si>
  <si>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</si>
  <si>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</si>
  <si>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</si>
  <si>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</si>
  <si>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</si>
  <si>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</si>
  <si>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</si>
  <si>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</si>
  <si>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</si>
  <si>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</si>
  <si>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</si>
  <si>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</si>
  <si>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</si>
  <si>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</si>
  <si>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</si>
  <si>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</si>
  <si>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</si>
  <si>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</si>
  <si>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</si>
  <si>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</si>
  <si>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</si>
  <si>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</si>
  <si>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</si>
  <si>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</si>
  <si>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</si>
  <si>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</si>
  <si>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</si>
  <si>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</si>
  <si>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</si>
  <si>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</si>
  <si>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</si>
  <si>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</si>
  <si>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</si>
  <si>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</si>
  <si>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</si>
  <si>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</si>
  <si>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</si>
  <si>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</si>
  <si>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</si>
  <si>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</si>
  <si>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</si>
  <si>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</si>
  <si>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</si>
  <si>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</si>
  <si>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</si>
  <si>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</si>
  <si>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</si>
  <si>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</si>
  <si>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</si>
  <si>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</si>
  <si>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</si>
  <si>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</si>
  <si>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</si>
  <si>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</si>
  <si>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</si>
  <si>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</si>
  <si>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</si>
  <si>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</si>
  <si>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</si>
  <si>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</si>
  <si>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</si>
  <si>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</si>
  <si>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</si>
  <si>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</si>
  <si>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</si>
  <si>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</si>
  <si>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</si>
  <si>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</si>
  <si>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</si>
  <si>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</si>
  <si>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</si>
  <si>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</si>
  <si>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</si>
  <si>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</si>
  <si>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</si>
  <si>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</si>
  <si>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</si>
  <si>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</si>
  <si>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</si>
  <si>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</si>
  <si>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</si>
  <si>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</si>
  <si>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</si>
  <si>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</si>
  <si>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</si>
  <si>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</si>
  <si>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</si>
  <si>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</si>
  <si>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</si>
  <si>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</si>
  <si>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</si>
  <si>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</si>
  <si>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</si>
  <si>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</si>
  <si>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</si>
  <si>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</si>
  <si>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</si>
  <si>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</si>
  <si>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</si>
  <si>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</si>
  <si>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</si>
  <si>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</si>
  <si>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</si>
  <si>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</si>
  <si>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</si>
  <si>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</si>
  <si>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</si>
  <si>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</si>
  <si>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</si>
  <si>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</si>
  <si>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</si>
  <si>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</si>
  <si>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</si>
  <si>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</si>
  <si>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</si>
  <si>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</si>
  <si>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</si>
  <si>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</si>
  <si>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</si>
  <si>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</si>
  <si>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</si>
  <si>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</si>
  <si>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</si>
  <si>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</si>
  <si>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</si>
  <si>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</si>
  <si>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</si>
  <si>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</si>
  <si>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</si>
  <si>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</si>
  <si>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</si>
  <si>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</si>
  <si>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</si>
  <si>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</si>
  <si>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</si>
  <si>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</si>
  <si>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</si>
  <si>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</si>
  <si>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</si>
  <si>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</si>
  <si>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</si>
  <si>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</si>
  <si>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</si>
  <si>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</si>
  <si>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</si>
  <si>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</si>
  <si>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</si>
  <si>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</si>
  <si>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</si>
  <si>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</si>
  <si>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</si>
  <si>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</si>
  <si>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</si>
  <si>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</si>
  <si>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</si>
  <si>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</si>
  <si>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</si>
  <si>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</si>
  <si>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</si>
  <si>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</si>
  <si>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</si>
  <si>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</si>
  <si>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</si>
  <si>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</si>
  <si>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</si>
  <si>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</si>
  <si>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</si>
  <si>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</si>
  <si>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</si>
  <si>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</si>
  <si>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</si>
  <si>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</si>
  <si>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</si>
  <si>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</si>
  <si>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</si>
  <si>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</si>
  <si>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</si>
  <si>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</si>
  <si>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</si>
  <si>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</si>
  <si>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</si>
  <si>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</si>
  <si>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</si>
  <si>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</si>
  <si>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</si>
  <si>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</si>
  <si>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</si>
  <si>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</si>
  <si>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</si>
  <si>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</si>
  <si>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</si>
  <si>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</si>
  <si>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</si>
  <si>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</si>
  <si>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</si>
  <si>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</si>
  <si>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</si>
  <si>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</si>
  <si>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</si>
  <si>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</si>
  <si>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</si>
  <si>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</si>
  <si>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</si>
  <si>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</si>
  <si>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</si>
  <si>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</si>
  <si>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</si>
  <si>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</si>
  <si>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</si>
  <si>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</si>
  <si>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</si>
  <si>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</si>
  <si>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</si>
  <si>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</si>
  <si>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</si>
  <si>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</si>
  <si>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</si>
  <si>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</si>
  <si>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</si>
  <si>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</si>
  <si>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</si>
  <si>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</si>
  <si>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</si>
  <si>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</si>
  <si>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</si>
  <si>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</si>
  <si>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</si>
  <si>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</si>
  <si>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</si>
  <si>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</si>
  <si>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</si>
  <si>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</si>
  <si>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</si>
  <si>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</si>
  <si>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</si>
  <si>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</si>
  <si>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</si>
  <si>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</si>
  <si>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</si>
  <si>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</si>
  <si>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</si>
  <si>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</si>
  <si>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</si>
  <si>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</si>
  <si>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</si>
  <si>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</si>
  <si>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</si>
  <si>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</si>
  <si>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</si>
  <si>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</si>
  <si>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</si>
  <si>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</si>
  <si>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</si>
  <si>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</si>
  <si>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</si>
  <si>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</si>
  <si>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</si>
  <si>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</si>
  <si>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</si>
  <si>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</si>
  <si>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</si>
  <si>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</si>
  <si>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</si>
  <si>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</si>
  <si>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</si>
  <si>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</si>
  <si>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</si>
  <si>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</si>
  <si>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</si>
  <si>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</si>
  <si>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</si>
  <si>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</si>
  <si>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</si>
  <si>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</si>
  <si>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</si>
  <si>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</si>
  <si>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</si>
  <si>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</si>
  <si>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</si>
  <si>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</si>
  <si>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</si>
  <si>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</si>
  <si>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</si>
  <si>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</si>
  <si>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</si>
  <si>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</si>
  <si>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</si>
  <si>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</si>
  <si>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</si>
  <si>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</si>
  <si>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</si>
  <si>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</si>
  <si>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</si>
  <si>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</si>
  <si>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</si>
  <si>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</si>
  <si>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</si>
  <si>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</si>
  <si>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</si>
  <si>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</si>
  <si>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</si>
  <si>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</si>
  <si>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</si>
  <si>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</si>
  <si>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</si>
  <si>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</si>
  <si>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</si>
  <si>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</si>
  <si>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</si>
  <si>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</si>
  <si>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</si>
  <si>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</si>
  <si>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</si>
  <si>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</si>
  <si>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</si>
  <si>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</si>
  <si>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</si>
  <si>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</si>
  <si>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</si>
  <si>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</si>
  <si>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</si>
  <si>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</si>
  <si>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</si>
  <si>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</si>
  <si>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</si>
  <si>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</si>
  <si>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</si>
  <si>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</si>
  <si>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</si>
  <si>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</si>
  <si>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</si>
  <si>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</si>
  <si>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</si>
  <si>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</si>
  <si>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</si>
  <si>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</si>
  <si>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</si>
  <si>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</si>
  <si>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</si>
  <si>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</si>
  <si>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</si>
  <si>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</si>
  <si>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</si>
  <si>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</si>
  <si>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</si>
  <si>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</si>
  <si>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</si>
  <si>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</si>
  <si>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</si>
  <si>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</si>
  <si>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</si>
  <si>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</si>
  <si>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</si>
  <si>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</si>
  <si>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</si>
  <si>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</si>
  <si>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</si>
  <si>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</si>
  <si>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</si>
  <si>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</si>
  <si>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</si>
  <si>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</si>
  <si>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</si>
  <si>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</si>
  <si>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</si>
  <si>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</si>
  <si>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</si>
  <si>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</si>
  <si>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</si>
  <si>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</si>
  <si>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</si>
  <si>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</si>
  <si>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</si>
  <si>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</si>
  <si>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</si>
  <si>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</si>
  <si>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</si>
  <si>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</si>
  <si>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</si>
  <si>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</si>
  <si>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</si>
  <si>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</si>
  <si>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</si>
  <si>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</si>
  <si>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</si>
  <si>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</si>
  <si>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</si>
  <si>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</si>
  <si>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</si>
  <si>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</si>
  <si>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</si>
  <si>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</si>
  <si>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</si>
  <si>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</si>
  <si>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</si>
  <si>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</si>
  <si>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</si>
  <si>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</si>
  <si>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</si>
  <si>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</si>
  <si>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</si>
  <si>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</si>
  <si>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</si>
  <si>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</si>
  <si>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</si>
  <si>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</si>
  <si>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</si>
  <si>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</si>
  <si>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</si>
  <si>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</si>
  <si>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</si>
  <si>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</si>
  <si>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</si>
  <si>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</si>
  <si>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</si>
  <si>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</si>
  <si>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</si>
  <si>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</si>
  <si>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</si>
  <si>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</si>
  <si>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</si>
  <si>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</si>
  <si>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</si>
  <si>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</si>
  <si>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</si>
  <si>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</si>
  <si>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</si>
  <si>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</si>
  <si>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</si>
  <si>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</si>
  <si>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</si>
  <si>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</si>
  <si>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</si>
  <si>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</si>
  <si>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</si>
  <si>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</si>
  <si>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</si>
  <si>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</si>
  <si>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</si>
  <si>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</si>
  <si>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</si>
  <si>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</si>
  <si>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</si>
  <si>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</si>
  <si>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</si>
  <si>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</si>
  <si>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</si>
  <si>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</si>
  <si>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</si>
  <si>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</si>
  <si>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</si>
  <si>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</si>
  <si>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</si>
  <si>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</si>
  <si>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</si>
  <si>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</si>
  <si>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</si>
  <si>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</si>
  <si>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</si>
  <si>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</si>
  <si>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</si>
  <si>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</si>
  <si>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</si>
  <si>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</si>
  <si>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</si>
  <si>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</si>
  <si>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</si>
  <si>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</si>
  <si>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</si>
  <si>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</si>
  <si>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</si>
  <si>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</si>
  <si>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</si>
  <si>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</si>
  <si>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</si>
  <si>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</si>
  <si>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</si>
  <si>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</si>
  <si>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</si>
  <si>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</si>
  <si>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</si>
  <si>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</si>
  <si>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</si>
  <si>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</si>
  <si>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</si>
  <si>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</si>
  <si>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</si>
  <si>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</si>
  <si>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</si>
  <si>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</si>
  <si>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</si>
  <si>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</si>
  <si>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</si>
  <si>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</si>
  <si>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</si>
  <si>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</si>
  <si>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</si>
  <si>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</si>
  <si>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</si>
  <si>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</si>
  <si>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</si>
  <si>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</si>
  <si>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</si>
  <si>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</si>
  <si>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</si>
  <si>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</si>
  <si>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</si>
  <si>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</si>
  <si>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</si>
  <si>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</si>
  <si>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</si>
  <si>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</si>
  <si>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</si>
  <si>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</si>
  <si>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</si>
  <si>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</si>
  <si>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</si>
  <si>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</si>
  <si>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</si>
  <si>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</si>
  <si>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</si>
  <si>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</si>
  <si>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</si>
  <si>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</si>
  <si>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</si>
  <si>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</si>
  <si>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</si>
  <si>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</si>
  <si>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</si>
  <si>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</si>
  <si>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</si>
  <si>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</si>
  <si>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</si>
  <si>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</si>
  <si>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</si>
  <si>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</si>
  <si>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</si>
  <si>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</si>
  <si>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</si>
  <si>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</si>
  <si>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</si>
  <si>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</si>
  <si>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</si>
  <si>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</si>
  <si>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</si>
  <si>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</si>
  <si>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</si>
  <si>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</si>
  <si>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</si>
  <si>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</si>
  <si>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</si>
  <si>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</si>
  <si>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</si>
  <si>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</si>
  <si>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</si>
  <si>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</si>
  <si>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</si>
  <si>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</si>
  <si>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</si>
  <si>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</si>
  <si>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</si>
  <si>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</si>
  <si>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</si>
  <si>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</si>
  <si>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</si>
  <si>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</si>
  <si>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</si>
  <si>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</si>
  <si>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</si>
  <si>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</si>
  <si>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</si>
  <si>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</si>
  <si>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</si>
  <si>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</si>
  <si>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</si>
  <si>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</si>
  <si>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</si>
  <si>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</si>
  <si>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</si>
  <si>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</si>
  <si>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</si>
  <si>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</si>
  <si>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</si>
  <si>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</si>
  <si>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</si>
  <si>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</si>
  <si>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</si>
  <si>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</si>
  <si>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</si>
  <si>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</si>
  <si>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</si>
  <si>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</si>
  <si>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</si>
  <si>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</si>
  <si>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</si>
  <si>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</si>
  <si>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</si>
  <si>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</si>
  <si>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</si>
  <si>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</si>
  <si>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</si>
  <si>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</si>
  <si>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</si>
  <si>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</si>
  <si>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</si>
  <si>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</si>
  <si>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</si>
  <si>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</si>
  <si>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</si>
  <si>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</si>
  <si>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</si>
  <si>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</si>
  <si>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</si>
  <si>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</si>
  <si>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</si>
  <si>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</si>
  <si>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</si>
  <si>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</si>
  <si>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</si>
  <si>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</si>
  <si>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</si>
  <si>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</si>
  <si>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</si>
  <si>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</si>
  <si>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</si>
  <si>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</si>
  <si>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</si>
  <si>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</si>
  <si>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</si>
  <si>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</si>
  <si>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</si>
  <si>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</si>
  <si>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</si>
  <si>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</si>
  <si>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</si>
  <si>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</si>
  <si>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</si>
  <si>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</si>
  <si>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</si>
  <si>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</si>
  <si>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</si>
  <si>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</si>
  <si>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</si>
  <si>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</si>
  <si>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</si>
  <si>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</si>
  <si>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</si>
  <si>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</si>
  <si>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</si>
  <si>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</si>
  <si>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</si>
  <si>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</si>
  <si>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</si>
  <si>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</si>
  <si>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</si>
  <si>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</si>
  <si>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</si>
  <si>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</si>
  <si>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</si>
  <si>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</si>
  <si>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</si>
  <si>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</si>
  <si>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</si>
  <si>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</si>
  <si>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</si>
  <si>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</si>
  <si>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</si>
  <si>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</si>
  <si>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</si>
  <si>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</si>
  <si>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</si>
  <si>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</si>
  <si>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</si>
  <si>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</si>
  <si>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</si>
  <si>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</si>
  <si>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</si>
  <si>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</si>
  <si>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</si>
  <si>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</si>
  <si>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</si>
  <si>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</si>
  <si>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</si>
  <si>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</si>
  <si>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</si>
  <si>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</si>
  <si>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</si>
  <si>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</si>
  <si>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</si>
  <si>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</si>
  <si>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</si>
  <si>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</si>
  <si>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</si>
  <si>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</si>
  <si>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</si>
  <si>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</si>
  <si>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</si>
  <si>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</si>
  <si>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</si>
  <si>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</si>
  <si>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</si>
  <si>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</si>
  <si>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</si>
  <si>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</si>
  <si>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</si>
  <si>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</si>
  <si>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</si>
  <si>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</si>
  <si>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</si>
  <si>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</si>
  <si>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</si>
  <si>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</si>
  <si>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</si>
  <si>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</si>
  <si>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</si>
  <si>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</si>
  <si>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</si>
  <si>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</si>
  <si>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</si>
  <si>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</si>
  <si>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</si>
  <si>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</si>
  <si>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</si>
  <si>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</si>
  <si>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</si>
  <si>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</si>
  <si>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</si>
  <si>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</si>
  <si>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</si>
  <si>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</si>
  <si>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</si>
  <si>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</si>
  <si>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</si>
  <si>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</si>
  <si>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</si>
  <si>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</si>
  <si>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</si>
  <si>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</si>
  <si>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</si>
  <si>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</si>
  <si>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</si>
  <si>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</si>
  <si>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</si>
  <si>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</si>
  <si>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</si>
  <si>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</si>
  <si>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</si>
  <si>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</si>
  <si>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</si>
  <si>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</si>
  <si>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</si>
  <si>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</si>
  <si>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</si>
  <si>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</si>
  <si>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</si>
  <si>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</si>
  <si>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</si>
  <si>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</si>
  <si>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</si>
  <si>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</si>
  <si>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</si>
  <si>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</si>
  <si>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</si>
  <si>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</si>
  <si>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</si>
  <si>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</si>
  <si>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</si>
  <si>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</si>
  <si>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</si>
  <si>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</si>
  <si>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</si>
  <si>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</si>
  <si>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</si>
  <si>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</si>
  <si>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</si>
  <si>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</si>
  <si>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</si>
  <si>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</si>
  <si>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</si>
  <si>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</si>
  <si>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</si>
  <si>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</si>
  <si>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</si>
  <si>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</si>
  <si>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</si>
  <si>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</si>
  <si>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</si>
  <si>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</si>
  <si>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</si>
  <si>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</si>
  <si>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</si>
  <si>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</si>
  <si>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</si>
  <si>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</si>
  <si>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</si>
  <si>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</si>
  <si>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</si>
  <si>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</si>
  <si>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</si>
  <si>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</si>
  <si>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</si>
  <si>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</si>
  <si>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</si>
  <si>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</si>
  <si>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</si>
  <si>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</si>
  <si>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</si>
  <si>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</si>
  <si>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</si>
  <si>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</si>
  <si>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</si>
  <si>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</si>
  <si>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</si>
  <si>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</si>
  <si>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</si>
  <si>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</si>
  <si>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</si>
  <si>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</si>
  <si>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</si>
  <si>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</si>
  <si>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</si>
  <si>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</si>
  <si>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</si>
  <si>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</si>
  <si>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</si>
  <si>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</si>
  <si>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</si>
  <si>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</si>
  <si>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</si>
  <si>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</si>
  <si>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</si>
  <si>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</si>
  <si>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</si>
  <si>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</si>
  <si>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</si>
  <si>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</si>
  <si>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</si>
  <si>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</si>
  <si>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</si>
  <si>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</si>
  <si>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</si>
  <si>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</si>
  <si>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</si>
  <si>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</si>
  <si>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</si>
  <si>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</si>
  <si>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</si>
  <si>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</si>
  <si>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</si>
  <si>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</si>
  <si>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</si>
  <si>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</si>
  <si>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</si>
  <si>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</si>
  <si>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</si>
  <si>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</si>
  <si>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</si>
  <si>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</si>
  <si>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</si>
  <si>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</si>
  <si>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</si>
  <si>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</si>
  <si>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</si>
  <si>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</si>
  <si>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</si>
  <si>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</si>
  <si>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</si>
  <si>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</si>
  <si>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</si>
  <si>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</si>
  <si>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</si>
  <si>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</si>
  <si>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</si>
  <si>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</si>
  <si>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</si>
  <si>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</si>
  <si>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</si>
  <si>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</si>
  <si>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</si>
  <si>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</si>
  <si>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</si>
  <si>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</si>
  <si>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</si>
  <si>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</si>
  <si>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</si>
  <si>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</si>
  <si>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</si>
  <si>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</si>
  <si>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</si>
  <si>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</si>
  <si>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</si>
  <si>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</si>
  <si>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</si>
  <si>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</si>
  <si>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</si>
  <si>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</si>
  <si>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</si>
  <si>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</si>
  <si>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</si>
  <si>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</si>
  <si>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</si>
  <si>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</si>
  <si>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</si>
  <si>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</si>
  <si>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</si>
  <si>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</si>
  <si>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</si>
  <si>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</si>
  <si>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</si>
  <si>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</si>
  <si>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</si>
  <si>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</si>
  <si>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</si>
  <si>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</si>
  <si>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</si>
  <si>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</si>
  <si>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</si>
  <si>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</si>
  <si>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</si>
  <si>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</si>
  <si>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</si>
  <si>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</si>
  <si>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</si>
  <si>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</si>
  <si>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</si>
  <si>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</si>
  <si>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</si>
  <si>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</si>
  <si>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</si>
  <si>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</si>
  <si>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</si>
  <si>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</si>
  <si>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</si>
  <si>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</si>
  <si>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</si>
  <si>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</si>
  <si>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</si>
  <si>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</si>
  <si>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</si>
  <si>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</si>
  <si>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</si>
  <si>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</si>
  <si>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</si>
  <si>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</si>
  <si>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</si>
  <si>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</si>
  <si>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</si>
  <si>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</si>
  <si>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</si>
  <si>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</si>
  <si>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</si>
  <si>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</si>
  <si>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</si>
  <si>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</si>
  <si>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</si>
  <si>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</si>
  <si>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</si>
  <si>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</si>
  <si>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</si>
  <si>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</si>
  <si>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</si>
  <si>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</si>
  <si>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</si>
  <si>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</si>
  <si>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</si>
  <si>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</si>
  <si>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</si>
  <si>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</si>
  <si>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</si>
  <si>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</si>
  <si>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</si>
  <si>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</si>
  <si>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</si>
  <si>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</si>
  <si>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</si>
  <si>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</si>
  <si>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</si>
  <si>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</si>
  <si>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</si>
  <si>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</si>
  <si>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</si>
  <si>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</si>
  <si>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</si>
  <si>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</si>
  <si>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</si>
  <si>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</si>
  <si>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</si>
  <si>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</si>
  <si>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</si>
  <si>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</si>
  <si>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</si>
  <si>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</si>
  <si>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</si>
  <si>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</si>
  <si>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</si>
  <si>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</si>
  <si>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</si>
  <si>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</si>
  <si>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</si>
  <si>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</si>
  <si>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</si>
  <si>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</si>
  <si>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</si>
  <si>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</si>
  <si>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</si>
  <si>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</si>
  <si>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</si>
  <si>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</si>
  <si>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</si>
  <si>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</si>
  <si>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</si>
  <si>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</si>
  <si>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</si>
  <si>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</si>
  <si>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</si>
  <si>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</si>
  <si>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</si>
  <si>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</si>
  <si>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</si>
  <si>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</si>
  <si>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</si>
  <si>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</si>
  <si>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</si>
  <si>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</si>
  <si>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</si>
  <si>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</si>
  <si>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</si>
  <si>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</si>
  <si>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</si>
  <si>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</si>
  <si>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</si>
  <si>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</si>
  <si>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</si>
  <si>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</si>
  <si>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</si>
  <si>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</si>
  <si>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</si>
  <si>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</si>
  <si>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</si>
  <si>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</si>
  <si>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</si>
  <si>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</si>
  <si>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</si>
  <si>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</si>
  <si>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</si>
  <si>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</si>
  <si>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</si>
  <si>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</si>
  <si>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</si>
  <si>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</si>
  <si>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</si>
  <si>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</si>
  <si>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</si>
  <si>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</si>
  <si>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</si>
  <si>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</si>
  <si>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</si>
  <si>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</si>
  <si>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</si>
  <si>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</si>
  <si>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</si>
  <si>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</si>
  <si>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</si>
  <si>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</si>
  <si>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</si>
  <si>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</si>
  <si>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</si>
  <si>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</si>
  <si>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</si>
  <si>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</si>
  <si>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</si>
  <si>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</si>
  <si>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</si>
  <si>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</si>
  <si>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</si>
  <si>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</si>
  <si>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</si>
  <si>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</si>
  <si>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</si>
  <si>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</si>
  <si>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</si>
  <si>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</si>
  <si>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</si>
  <si>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</si>
  <si>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</si>
  <si>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</si>
  <si>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</si>
  <si>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</si>
  <si>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</si>
  <si>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</si>
  <si>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</si>
  <si>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</si>
  <si>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</si>
  <si>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</si>
  <si>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</si>
  <si>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</si>
  <si>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</si>
  <si>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</si>
  <si>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</si>
  <si>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</si>
  <si>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</si>
  <si>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</si>
  <si>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</si>
  <si>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</si>
  <si>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</si>
  <si>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</si>
  <si>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</si>
  <si>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</si>
  <si>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</si>
  <si>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</si>
  <si>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</si>
  <si>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</si>
  <si>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</si>
  <si>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</si>
  <si>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</si>
  <si>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</si>
  <si>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</si>
  <si>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</si>
  <si>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</si>
  <si>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</si>
  <si>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</si>
  <si>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</si>
  <si>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</si>
  <si>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</si>
  <si>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</si>
  <si>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</si>
  <si>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</si>
  <si>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</si>
  <si>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</si>
  <si>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</si>
  <si>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</si>
  <si>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</si>
  <si>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</si>
  <si>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</si>
  <si>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</si>
  <si>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</si>
  <si>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</si>
  <si>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</si>
  <si>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</si>
  <si>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</si>
  <si>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</si>
  <si>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</si>
  <si>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</si>
  <si>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</si>
  <si>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</si>
  <si>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</si>
  <si>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</si>
  <si>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</si>
  <si>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</si>
  <si>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</si>
  <si>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</si>
  <si>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</si>
  <si>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</si>
  <si>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</si>
  <si>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</si>
  <si>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</si>
  <si>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</si>
  <si>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</si>
  <si>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</si>
  <si>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</si>
  <si>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</si>
  <si>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</si>
  <si>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</si>
  <si>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</si>
  <si>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</si>
  <si>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</si>
  <si>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</si>
  <si>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</si>
  <si>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</si>
  <si>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</si>
  <si>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</si>
  <si>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</si>
  <si>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</si>
  <si>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</si>
  <si>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</si>
  <si>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</si>
  <si>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</si>
  <si>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</si>
  <si>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</si>
  <si>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</si>
  <si>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</si>
  <si>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</si>
  <si>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</si>
  <si>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</si>
  <si>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</si>
  <si>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</si>
  <si>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</si>
  <si>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</si>
  <si>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</si>
  <si>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</si>
  <si>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</si>
  <si>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</si>
  <si>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</si>
  <si>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</si>
  <si>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</si>
  <si>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</si>
  <si>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</si>
  <si>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</si>
  <si>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</si>
  <si>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</si>
  <si>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</si>
  <si>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</si>
  <si>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</si>
  <si>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</si>
  <si>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</si>
  <si>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</si>
  <si>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</si>
  <si>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</si>
  <si>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</si>
  <si>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</si>
  <si>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</si>
  <si>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</si>
  <si>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</si>
  <si>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</si>
  <si>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</si>
  <si>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</si>
  <si>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</si>
  <si>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</si>
  <si>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</si>
  <si>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</si>
  <si>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</si>
  <si>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</si>
  <si>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</si>
  <si>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</si>
  <si>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</si>
  <si>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</si>
  <si>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</si>
  <si>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</si>
  <si>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</si>
  <si>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</si>
  <si>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</si>
  <si>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</si>
  <si>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</si>
  <si>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</si>
  <si>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</si>
  <si>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</si>
  <si>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</si>
  <si>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</si>
  <si>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</si>
  <si>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</si>
  <si>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</si>
  <si>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</si>
  <si>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</si>
  <si>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</si>
  <si>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</si>
  <si>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</si>
  <si>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</si>
  <si>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</si>
  <si>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</si>
  <si>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</si>
  <si>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</si>
  <si>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</si>
  <si>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</si>
  <si>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</si>
  <si>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</si>
  <si>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</si>
  <si>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</si>
  <si>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</si>
  <si>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</si>
  <si>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</si>
  <si>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</si>
  <si>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</si>
  <si>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</si>
  <si>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</si>
  <si>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</si>
  <si>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</si>
  <si>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</si>
  <si>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</si>
  <si>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</si>
  <si>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</si>
  <si>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</si>
  <si>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</si>
  <si>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</si>
  <si>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</si>
  <si>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</si>
  <si>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</si>
  <si>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</si>
  <si>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</si>
  <si>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</si>
  <si>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</si>
  <si>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</si>
  <si>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</si>
  <si>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</si>
  <si>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</si>
  <si>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</si>
  <si>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</si>
  <si>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</si>
  <si>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</si>
  <si>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</si>
  <si>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</si>
  <si>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</si>
  <si>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</si>
  <si>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</si>
  <si>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</si>
  <si>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</si>
  <si>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</si>
  <si>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</si>
  <si>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</si>
  <si>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</si>
  <si>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</si>
  <si>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</si>
  <si>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</si>
  <si>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</si>
  <si>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</si>
  <si>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</si>
  <si>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</si>
  <si>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</si>
  <si>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</si>
  <si>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</si>
  <si>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</si>
  <si>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</si>
  <si>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</si>
  <si>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</si>
  <si>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</si>
  <si>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</si>
  <si>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</si>
  <si>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</si>
  <si>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</si>
  <si>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</si>
  <si>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</si>
  <si>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</si>
  <si>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</si>
  <si>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</si>
  <si>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</si>
  <si>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</si>
  <si>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</si>
  <si>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</si>
  <si>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</si>
  <si>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</si>
  <si>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</si>
  <si>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</si>
  <si>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</si>
  <si>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</si>
  <si>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</si>
  <si>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</si>
  <si>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</si>
  <si>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</si>
  <si>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</si>
  <si>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</si>
  <si>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</si>
  <si>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</si>
  <si>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</si>
  <si>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</si>
  <si>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</si>
  <si>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</si>
  <si>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</si>
  <si>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</si>
  <si>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</si>
  <si>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</si>
  <si>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</si>
  <si>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</si>
  <si>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</si>
  <si>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</si>
  <si>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</si>
  <si>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</si>
  <si>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</si>
  <si>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</si>
  <si>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</si>
  <si>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</si>
  <si>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</si>
  <si>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</si>
  <si>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</si>
  <si>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</si>
  <si>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</si>
  <si>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</si>
  <si>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</si>
  <si>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</si>
  <si>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</si>
  <si>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</si>
  <si>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</si>
  <si>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</si>
  <si>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</si>
  <si>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</si>
  <si>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</si>
  <si>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</si>
  <si>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</si>
  <si>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</si>
  <si>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</si>
  <si>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</si>
  <si>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</si>
  <si>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</si>
  <si>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</si>
  <si>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</si>
  <si>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</si>
  <si>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</si>
  <si>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</si>
  <si>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</si>
  <si>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</si>
  <si>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</si>
  <si>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</si>
  <si>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</si>
  <si>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</si>
  <si>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</si>
  <si>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</si>
  <si>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</si>
  <si>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</si>
  <si>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</si>
  <si>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</si>
  <si>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</si>
  <si>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</si>
  <si>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</si>
  <si>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</si>
  <si>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</si>
  <si>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</si>
  <si>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</si>
  <si>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</si>
  <si>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</si>
  <si>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</si>
  <si>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</si>
  <si>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</si>
  <si>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</si>
  <si>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</si>
  <si>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</si>
  <si>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</si>
  <si>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</si>
  <si>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</si>
  <si>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</si>
  <si>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</si>
  <si>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</si>
  <si>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</si>
  <si>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</si>
  <si>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</si>
  <si>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</si>
  <si>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</si>
  <si>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</si>
  <si>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</si>
  <si>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</si>
  <si>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</si>
  <si>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</si>
  <si>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</si>
  <si>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</si>
  <si>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</si>
  <si>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</si>
  <si>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</si>
  <si>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</si>
  <si>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</si>
  <si>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</si>
  <si>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</si>
  <si>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</si>
  <si>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</si>
  <si>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</si>
  <si>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</si>
  <si>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</si>
  <si>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</si>
  <si>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</si>
  <si>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</si>
  <si>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</si>
  <si>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</si>
  <si>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</si>
  <si>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</si>
  <si>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</si>
  <si>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</si>
  <si>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</si>
  <si>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</si>
  <si>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</si>
  <si>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</si>
  <si>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</si>
  <si>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</si>
  <si>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</si>
  <si>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</si>
  <si>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</si>
  <si>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</si>
  <si>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</si>
  <si>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</si>
  <si>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</si>
  <si>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</si>
  <si>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</si>
  <si>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</si>
  <si>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</si>
  <si>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</si>
  <si>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</si>
  <si>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</si>
  <si>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</si>
  <si>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</si>
  <si>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</si>
  <si>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</si>
  <si>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</si>
  <si>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</si>
  <si>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</si>
  <si>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</si>
  <si>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</si>
  <si>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</si>
  <si>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</si>
  <si>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</si>
  <si>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</si>
  <si>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</si>
  <si>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</si>
  <si>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</si>
  <si>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</si>
  <si>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</si>
  <si>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</si>
  <si>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</si>
  <si>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</si>
  <si>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</si>
  <si>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</si>
  <si>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</si>
  <si>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</si>
  <si>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</si>
  <si>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</si>
  <si>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</si>
  <si>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</si>
  <si>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</si>
  <si>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</si>
  <si>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</si>
  <si>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</si>
  <si>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</si>
  <si>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</si>
  <si>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</si>
  <si>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</si>
  <si>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</si>
  <si>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</si>
  <si>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</si>
  <si>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</si>
  <si>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</si>
  <si>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</si>
  <si>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</si>
  <si>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</si>
  <si>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</si>
  <si>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</si>
  <si>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</si>
  <si>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</si>
  <si>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</si>
  <si>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</si>
  <si>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</si>
  <si>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</si>
  <si>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</si>
  <si>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</si>
  <si>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</si>
  <si>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</si>
  <si>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</si>
  <si>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</si>
  <si>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</si>
  <si>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</si>
  <si>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</si>
  <si>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</si>
  <si>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</si>
  <si>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</si>
  <si>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</si>
  <si>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</si>
  <si>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</si>
  <si>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</si>
  <si>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</si>
  <si>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</si>
  <si>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</si>
  <si>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</si>
  <si>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</si>
  <si>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</si>
  <si>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</si>
  <si>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</si>
  <si>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</si>
  <si>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</si>
  <si>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</si>
  <si>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</si>
  <si>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</si>
  <si>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</si>
  <si>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</si>
  <si>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</si>
  <si>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</si>
  <si>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</si>
  <si>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</si>
  <si>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</si>
  <si>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</si>
  <si>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</si>
  <si>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</si>
  <si>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</si>
  <si>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</si>
  <si>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</si>
  <si>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</si>
  <si>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</si>
  <si>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</si>
  <si>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</si>
  <si>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</si>
  <si>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</si>
  <si>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</si>
  <si>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</si>
  <si>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</si>
  <si>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</si>
  <si>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</si>
  <si>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</si>
  <si>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</si>
  <si>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</si>
  <si>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</si>
  <si>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</si>
  <si>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</si>
  <si>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</si>
  <si>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</si>
  <si>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</si>
  <si>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</si>
  <si>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</si>
  <si>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</si>
  <si>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</si>
  <si>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</si>
  <si>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</si>
  <si>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</si>
  <si>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</si>
  <si>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</si>
  <si>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</si>
  <si>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</si>
  <si>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</si>
  <si>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</si>
  <si>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</si>
  <si>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</si>
  <si>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</si>
  <si>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</si>
  <si>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</si>
  <si>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</si>
  <si>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</si>
  <si>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</si>
  <si>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</si>
  <si>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</si>
  <si>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</si>
  <si>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</si>
  <si>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</si>
  <si>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</si>
  <si>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</si>
  <si>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</si>
  <si>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</si>
  <si>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</si>
  <si>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</si>
  <si>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</si>
  <si>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</si>
  <si>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</si>
  <si>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</si>
  <si>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</si>
  <si>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</si>
  <si>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</si>
  <si>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</si>
  <si>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</si>
  <si>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</si>
  <si>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</si>
  <si>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</si>
  <si>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</si>
  <si>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</si>
  <si>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</si>
  <si>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</si>
  <si>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</si>
  <si>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</si>
  <si>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</si>
  <si>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</si>
  <si>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</si>
  <si>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</si>
  <si>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</si>
  <si>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</si>
  <si>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</si>
  <si>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</si>
  <si>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</si>
  <si>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</si>
  <si>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</si>
  <si>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</si>
  <si>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</si>
  <si>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</si>
  <si>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</si>
  <si>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</si>
  <si>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</si>
  <si>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</si>
  <si>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</si>
  <si>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</si>
  <si>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</si>
  <si>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</si>
  <si>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</si>
  <si>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</si>
  <si>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</si>
  <si>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</si>
  <si>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</si>
  <si>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</si>
  <si>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</si>
  <si>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</si>
  <si>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</si>
  <si>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</si>
  <si>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</si>
  <si>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</si>
  <si>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</si>
  <si>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</si>
  <si>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</si>
  <si>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</si>
  <si>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</si>
  <si>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</si>
  <si>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</si>
  <si>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</si>
  <si>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</si>
  <si>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</si>
  <si>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</si>
  <si>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</si>
  <si>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</si>
  <si>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</si>
  <si>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</si>
  <si>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</si>
  <si>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</si>
  <si>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</si>
  <si>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</si>
  <si>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</si>
  <si>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</si>
  <si>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</si>
  <si>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</si>
  <si>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</si>
  <si>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</si>
  <si>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</si>
  <si>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</si>
  <si>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</si>
  <si>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</si>
  <si>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</si>
  <si>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</si>
  <si>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</si>
  <si>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</si>
  <si>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</si>
  <si>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</si>
  <si>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</si>
  <si>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</si>
  <si>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</si>
  <si>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</si>
  <si>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</si>
  <si>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</si>
  <si>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</si>
  <si>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</si>
  <si>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</si>
  <si>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</si>
  <si>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</si>
  <si>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</si>
  <si>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</si>
  <si>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</si>
  <si>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</si>
  <si>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</si>
  <si>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</si>
  <si>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</si>
  <si>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</si>
  <si>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</si>
  <si>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</si>
  <si>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</si>
  <si>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</si>
  <si>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</si>
  <si>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</si>
  <si>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</si>
  <si>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</si>
  <si>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</si>
  <si>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</si>
  <si>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</si>
  <si>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</si>
  <si>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</si>
  <si>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</si>
  <si>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</si>
  <si>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</si>
  <si>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</si>
  <si>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</si>
  <si>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</si>
  <si>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</si>
  <si>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</si>
  <si>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</si>
  <si>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</si>
  <si>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</si>
  <si>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</si>
  <si>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</si>
  <si>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</si>
  <si>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</si>
  <si>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</si>
  <si>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</si>
  <si>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</si>
  <si>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</si>
  <si>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</si>
  <si>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</si>
  <si>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</si>
  <si>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</si>
  <si>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</si>
  <si>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</si>
  <si>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</si>
  <si>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</si>
  <si>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</si>
  <si>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</si>
  <si>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</si>
  <si>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</si>
  <si>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</si>
  <si>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</si>
  <si>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</si>
  <si>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</si>
  <si>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</si>
  <si>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</si>
  <si>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</si>
  <si>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</si>
  <si>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</si>
  <si>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</si>
  <si>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</si>
  <si>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</si>
  <si>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</si>
  <si>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</si>
  <si>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</si>
  <si>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</si>
  <si>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</si>
  <si>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</si>
  <si>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</si>
  <si>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</si>
  <si>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</si>
  <si>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</si>
  <si>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</si>
  <si>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</si>
  <si>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</si>
  <si>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</si>
  <si>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</si>
  <si>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</si>
  <si>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</si>
  <si>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</si>
  <si>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</si>
  <si>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</si>
  <si>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</si>
  <si>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</si>
  <si>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</si>
  <si>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</si>
  <si>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</si>
  <si>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</si>
  <si>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</si>
  <si>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</si>
  <si>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</si>
  <si>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</si>
  <si>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</si>
  <si>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</si>
  <si>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</si>
  <si>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</si>
  <si>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</si>
  <si>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</si>
  <si>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</si>
  <si>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</si>
  <si>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</si>
  <si>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</si>
  <si>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</si>
  <si>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</si>
  <si>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</si>
  <si>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</si>
  <si>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</si>
  <si>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</si>
  <si>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</si>
  <si>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</si>
  <si>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</si>
  <si>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</si>
  <si>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</si>
  <si>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</si>
  <si>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</si>
  <si>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</si>
  <si>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</si>
  <si>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</si>
  <si>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</si>
  <si>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</si>
  <si>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</si>
  <si>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</si>
  <si>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</si>
  <si>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</si>
  <si>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</si>
  <si>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</si>
  <si>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</si>
  <si>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</si>
  <si>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</si>
  <si>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</si>
  <si>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</si>
  <si>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</si>
  <si>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</si>
  <si>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</si>
  <si>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</si>
  <si>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</si>
  <si>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</si>
  <si>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</si>
  <si>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</si>
  <si>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</si>
  <si>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</si>
  <si>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</si>
  <si>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</si>
  <si>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</si>
  <si>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</si>
  <si>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</si>
  <si>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</si>
  <si>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</si>
  <si>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</si>
  <si>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</si>
  <si>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</si>
  <si>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</si>
  <si>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</si>
  <si>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</si>
  <si>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</si>
  <si>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</si>
  <si>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</si>
  <si>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</si>
  <si>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</si>
  <si>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</si>
  <si>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</si>
  <si>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</si>
  <si>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</si>
  <si>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</si>
  <si>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</si>
  <si>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</si>
  <si>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</si>
  <si>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</si>
  <si>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</si>
  <si>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</si>
  <si>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</si>
  <si>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</si>
  <si>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</si>
  <si>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</si>
  <si>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</si>
  <si>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</si>
  <si>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</si>
  <si>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</si>
  <si>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</si>
  <si>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</si>
  <si>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</si>
  <si>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</si>
  <si>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</si>
  <si>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</si>
  <si>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</si>
  <si>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</si>
  <si>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</si>
  <si>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</si>
  <si>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</si>
  <si>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</si>
  <si>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</si>
  <si>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</si>
  <si>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</si>
  <si>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</si>
  <si>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</si>
  <si>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</si>
  <si>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</si>
  <si>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</si>
  <si>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</si>
  <si>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</si>
  <si>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</si>
  <si>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</si>
  <si>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</si>
  <si>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</si>
  <si>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</si>
  <si>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</si>
  <si>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</si>
  <si>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</si>
  <si>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</si>
  <si>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</si>
  <si>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</si>
  <si>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</si>
  <si>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</si>
  <si>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</si>
  <si>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</si>
  <si>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</si>
  <si>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</si>
  <si>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</si>
  <si>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</si>
  <si>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</si>
  <si>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</si>
  <si>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</si>
  <si>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</si>
  <si>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</si>
  <si>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</si>
  <si>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</si>
  <si>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</si>
  <si>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</si>
  <si>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</si>
  <si>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</si>
  <si>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</si>
  <si>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</si>
  <si>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</si>
  <si>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</si>
  <si>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</si>
  <si>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</si>
  <si>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</si>
  <si>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</si>
  <si>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</si>
  <si>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</si>
  <si>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</si>
  <si>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</si>
  <si>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</si>
  <si>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</si>
  <si>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</si>
  <si>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</si>
  <si>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</si>
  <si>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</si>
  <si>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</si>
  <si>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</si>
  <si>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</si>
  <si>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</si>
  <si>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</si>
  <si>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</si>
  <si>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</si>
  <si>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</si>
  <si>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</si>
  <si>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</si>
  <si>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</si>
  <si>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</si>
  <si>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</si>
  <si>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</si>
  <si>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</si>
  <si>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</si>
  <si>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</si>
  <si>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</si>
  <si>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</si>
  <si>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</si>
  <si>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</si>
  <si>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</si>
  <si>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</si>
  <si>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</si>
  <si>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</si>
  <si>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</si>
  <si>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</si>
  <si>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</si>
  <si>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</si>
  <si>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</si>
  <si>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</si>
  <si>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</si>
  <si>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</si>
  <si>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</si>
  <si>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</si>
  <si>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</si>
  <si>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</si>
  <si>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</si>
  <si>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</si>
  <si>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</si>
  <si>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</si>
  <si>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</si>
  <si>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</si>
  <si>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</si>
  <si>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</si>
  <si>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</si>
  <si>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</si>
  <si>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</si>
  <si>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</si>
  <si>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</si>
  <si>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</si>
  <si>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</si>
  <si>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</si>
  <si>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</si>
  <si>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</si>
  <si>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</si>
  <si>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</si>
  <si>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</si>
  <si>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</si>
  <si>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</si>
  <si>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</si>
  <si>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</si>
  <si>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</si>
  <si>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</si>
  <si>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</si>
  <si>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</si>
  <si>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</si>
  <si>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</si>
  <si>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</si>
  <si>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</si>
  <si>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</si>
  <si>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</si>
  <si>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</si>
  <si>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</si>
  <si>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</si>
  <si>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</si>
  <si>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</si>
  <si>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</si>
  <si>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</si>
  <si>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</si>
  <si>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</si>
  <si>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</si>
  <si>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</si>
  <si>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</si>
  <si>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</si>
  <si>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</si>
  <si>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</si>
  <si>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</si>
  <si>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</si>
  <si>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</si>
  <si>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</si>
  <si>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</si>
  <si>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</si>
  <si>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</si>
  <si>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</si>
  <si>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</si>
  <si>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</si>
  <si>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</si>
  <si>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</si>
  <si>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</si>
  <si>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</si>
  <si>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</si>
  <si>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</si>
  <si>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</si>
  <si>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</si>
  <si>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</si>
  <si>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</si>
  <si>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</si>
  <si>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</si>
  <si>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</si>
  <si>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</si>
  <si>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</si>
  <si>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</si>
  <si>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</si>
  <si>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</si>
  <si>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</si>
  <si>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</si>
  <si>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</si>
  <si>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</si>
  <si>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</si>
  <si>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</si>
  <si>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</si>
  <si>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</si>
  <si>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</si>
  <si>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</si>
  <si>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</si>
  <si>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</si>
  <si>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</si>
  <si>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</si>
  <si>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</si>
  <si>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</si>
  <si>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</si>
  <si>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</si>
  <si>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</si>
  <si>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</si>
  <si>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</si>
  <si>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</si>
  <si>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</si>
  <si>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</si>
  <si>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</si>
  <si>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</si>
  <si>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</si>
  <si>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</si>
  <si>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</si>
  <si>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</si>
  <si>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</si>
  <si>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</si>
  <si>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</si>
  <si>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</si>
  <si>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</si>
  <si>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</si>
  <si>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</si>
  <si>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</si>
  <si>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</si>
  <si>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</si>
  <si>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</si>
  <si>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</si>
  <si>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</si>
  <si>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</si>
  <si>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</si>
  <si>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</si>
  <si>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</si>
  <si>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</si>
  <si>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</si>
  <si>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</si>
  <si>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</si>
  <si>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</si>
  <si>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</si>
  <si>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</si>
  <si>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</si>
  <si>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</si>
  <si>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</si>
  <si>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</si>
  <si>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</si>
  <si>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</si>
  <si>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</si>
  <si>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</si>
  <si>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</si>
  <si>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</si>
  <si>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</si>
  <si>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</si>
  <si>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</si>
  <si>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</si>
  <si>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</si>
  <si>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</si>
  <si>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</si>
  <si>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</si>
  <si>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</si>
  <si>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</si>
  <si>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</si>
  <si>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</si>
  <si>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</si>
  <si>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</si>
  <si>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</si>
  <si>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</si>
  <si>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</si>
  <si>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</si>
  <si>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</si>
  <si>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</si>
  <si>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</si>
  <si>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</si>
  <si>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</si>
  <si>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</si>
  <si>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</si>
  <si>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</si>
  <si>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</si>
  <si>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</si>
  <si>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</si>
  <si>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</si>
  <si>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</si>
  <si>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</si>
  <si>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</si>
  <si>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</si>
  <si>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</si>
  <si>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</si>
  <si>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</si>
  <si>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</si>
  <si>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</si>
  <si>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</si>
  <si>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</si>
  <si>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</si>
  <si>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</si>
  <si>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</si>
  <si>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</si>
  <si>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</si>
  <si>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</si>
  <si>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</si>
  <si>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</si>
  <si>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</si>
  <si>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</si>
  <si>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</si>
  <si>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</si>
  <si>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</si>
  <si>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</si>
  <si>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</si>
  <si>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</si>
  <si>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</si>
  <si>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</si>
  <si>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</si>
  <si>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</si>
  <si>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</si>
  <si>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</si>
  <si>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</si>
  <si>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</si>
  <si>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</si>
  <si>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</si>
  <si>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</si>
  <si>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</si>
  <si>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</si>
  <si>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</si>
  <si>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</si>
  <si>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</si>
  <si>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</si>
  <si>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</si>
  <si>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</si>
  <si>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</si>
  <si>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</si>
  <si>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</si>
  <si>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</si>
  <si>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</si>
  <si>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</si>
  <si>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</si>
  <si>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</si>
  <si>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</si>
  <si>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</si>
  <si>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</si>
  <si>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</si>
  <si>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</si>
  <si>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</si>
  <si>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</si>
  <si>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</si>
  <si>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</si>
  <si>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</si>
  <si>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</si>
  <si>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</si>
  <si>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</si>
  <si>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</si>
  <si>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</si>
  <si>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</si>
  <si>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</si>
  <si>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</si>
  <si>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</si>
  <si>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</si>
  <si>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</si>
  <si>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</si>
  <si>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</si>
  <si>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</si>
  <si>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</si>
  <si>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</si>
  <si>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</si>
  <si>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</si>
  <si>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</si>
  <si>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</si>
  <si>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</si>
  <si>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</si>
  <si>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</si>
  <si>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</si>
  <si>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</si>
  <si>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</si>
  <si>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</si>
  <si>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</si>
  <si>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</si>
  <si>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</si>
  <si>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</si>
  <si>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</si>
  <si>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</si>
  <si>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</si>
  <si>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</si>
  <si>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</si>
  <si>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</si>
  <si>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</si>
  <si>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</si>
  <si>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</si>
  <si>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</si>
  <si>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</si>
  <si>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</si>
  <si>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</si>
  <si>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</si>
  <si>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</si>
  <si>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</si>
  <si>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</si>
  <si>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</si>
  <si>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</si>
  <si>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</si>
  <si>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</si>
  <si>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</si>
  <si>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</si>
  <si>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</si>
  <si>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</si>
  <si>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</si>
  <si>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</si>
  <si>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</si>
  <si>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</si>
  <si>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</si>
  <si>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</si>
  <si>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</si>
  <si>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</si>
  <si>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</si>
  <si>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</si>
  <si>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</si>
  <si>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</si>
  <si>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</si>
  <si>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</si>
  <si>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</si>
  <si>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</si>
  <si>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</si>
  <si>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</si>
  <si>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</si>
  <si>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</si>
  <si>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</si>
  <si>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</si>
  <si>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</si>
  <si>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</si>
  <si>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</si>
  <si>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</si>
  <si>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</si>
  <si>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</si>
  <si>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</si>
  <si>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</si>
  <si>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</si>
  <si>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</si>
  <si>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</si>
  <si>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</si>
  <si>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</si>
  <si>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</si>
  <si>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</si>
  <si>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</si>
  <si>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</si>
  <si>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</si>
  <si>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</si>
  <si>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</si>
  <si>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</si>
  <si>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</si>
  <si>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</si>
  <si>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</si>
  <si>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</si>
  <si>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</si>
  <si>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</si>
  <si>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</si>
  <si>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</si>
  <si>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</si>
  <si>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</si>
  <si>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</si>
  <si>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</si>
  <si>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</si>
  <si>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</si>
  <si>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</si>
  <si>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</si>
  <si>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</si>
  <si>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</si>
  <si>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</si>
  <si>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</si>
  <si>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</si>
  <si>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</si>
  <si>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</si>
  <si>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</si>
  <si>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</si>
  <si>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</si>
  <si>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</si>
  <si>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</si>
  <si>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</si>
  <si>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</si>
  <si>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</si>
  <si>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</si>
  <si>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</si>
  <si>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</si>
  <si>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</si>
  <si>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</si>
  <si>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</si>
  <si>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</si>
  <si>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</si>
  <si>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</si>
  <si>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</si>
  <si>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</si>
  <si>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</si>
  <si>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</si>
  <si>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</si>
  <si>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</si>
  <si>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</si>
  <si>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</si>
  <si>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</si>
  <si>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</si>
  <si>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</si>
  <si>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</si>
  <si>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</si>
  <si>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</si>
  <si>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</si>
  <si>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</si>
  <si>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</si>
  <si>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</si>
  <si>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</si>
  <si>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</si>
  <si>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</si>
  <si>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</si>
  <si>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</si>
  <si>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</si>
  <si>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</si>
  <si>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</si>
  <si>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</si>
  <si>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</si>
  <si>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</si>
  <si>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</si>
  <si>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</si>
  <si>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</si>
  <si>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</si>
  <si>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</si>
  <si>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</si>
  <si>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</si>
  <si>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</si>
  <si>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</si>
  <si>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</si>
  <si>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</si>
  <si>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</si>
  <si>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</si>
  <si>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</si>
  <si>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</si>
  <si>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</si>
  <si>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</si>
  <si>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</si>
  <si>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</si>
  <si>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</si>
  <si>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</si>
  <si>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</si>
  <si>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</si>
  <si>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</si>
  <si>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</si>
  <si>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</si>
  <si>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</si>
  <si>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</si>
  <si>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</si>
  <si>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</si>
  <si>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</si>
  <si>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</si>
  <si>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</si>
  <si>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</si>
  <si>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</si>
  <si>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</si>
  <si>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</si>
  <si>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</si>
  <si>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</si>
  <si>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</si>
  <si>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</si>
  <si>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</si>
  <si>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</si>
  <si>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</si>
  <si>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</si>
  <si>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</si>
  <si>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</si>
  <si>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</si>
  <si>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</si>
  <si>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</si>
  <si>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</si>
  <si>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</si>
  <si>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</si>
  <si>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</si>
  <si>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</si>
  <si>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</si>
  <si>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</si>
  <si>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</si>
  <si>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</si>
  <si>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</si>
  <si>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</si>
  <si>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</si>
  <si>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</si>
  <si>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</si>
  <si>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</si>
  <si>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</si>
  <si>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</si>
  <si>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</si>
  <si>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</si>
  <si>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</si>
  <si>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</si>
  <si>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</si>
  <si>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</si>
  <si>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</si>
  <si>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</si>
  <si>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</si>
  <si>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</si>
  <si>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</si>
  <si>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</si>
  <si>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</si>
  <si>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</si>
  <si>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</si>
  <si>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</si>
  <si>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</si>
  <si>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</si>
  <si>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</si>
  <si>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</si>
  <si>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</si>
  <si>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</si>
  <si>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</si>
  <si>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</si>
  <si>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</si>
  <si>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</si>
  <si>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</si>
  <si>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</si>
  <si>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</si>
  <si>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</si>
  <si>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</si>
  <si>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</si>
  <si>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</si>
  <si>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</si>
  <si>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</si>
  <si>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</si>
  <si>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</si>
  <si>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</si>
  <si>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</si>
  <si>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</si>
  <si>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</si>
  <si>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</si>
  <si>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</si>
  <si>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</si>
  <si>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</si>
  <si>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</si>
  <si>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</si>
  <si>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</si>
  <si>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</si>
  <si>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</si>
  <si>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</si>
  <si>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</si>
  <si>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</si>
  <si>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</si>
  <si>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</si>
  <si>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</si>
  <si>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</si>
  <si>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</si>
  <si>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</si>
  <si>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</si>
  <si>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</si>
  <si>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</si>
  <si>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</si>
  <si>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</si>
  <si>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</si>
  <si>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</si>
  <si>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</si>
  <si>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</si>
  <si>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</si>
  <si>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</si>
  <si>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</si>
  <si>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</si>
  <si>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</si>
  <si>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</si>
  <si>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</si>
  <si>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</si>
  <si>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</si>
  <si>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</si>
  <si>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</si>
  <si>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</si>
  <si>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</si>
  <si>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</si>
  <si>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</si>
  <si>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</si>
  <si>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</si>
  <si>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</si>
  <si>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</si>
  <si>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</si>
  <si>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</si>
  <si>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</si>
  <si>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</si>
  <si>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</si>
  <si>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</si>
  <si>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</si>
  <si>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</si>
  <si>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</si>
  <si>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</si>
  <si>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</si>
  <si>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</si>
  <si>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</si>
  <si>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</si>
  <si>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</si>
  <si>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</si>
  <si>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</si>
  <si>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</si>
  <si>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</si>
  <si>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</si>
  <si>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</si>
  <si>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</si>
  <si>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</si>
  <si>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</si>
  <si>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</si>
  <si>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</si>
  <si>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</si>
  <si>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</si>
  <si>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</si>
  <si>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</si>
  <si>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</si>
  <si>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</si>
  <si>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</si>
  <si>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</si>
  <si>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</si>
  <si>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</si>
  <si>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</si>
  <si>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</si>
  <si>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</si>
  <si>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</si>
  <si>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</si>
  <si>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</si>
  <si>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</si>
  <si>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</si>
  <si>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</si>
  <si>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</si>
  <si>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</si>
  <si>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</si>
  <si>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</si>
  <si>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</si>
  <si>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</si>
  <si>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</si>
  <si>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</si>
  <si>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</si>
  <si>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</si>
  <si>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</si>
  <si>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</si>
  <si>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</si>
  <si>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</si>
  <si>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</si>
  <si>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</si>
  <si>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</si>
  <si>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</si>
  <si>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</si>
  <si>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</si>
  <si>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</si>
  <si>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</si>
  <si>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</si>
  <si>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</si>
  <si>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</si>
  <si>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</si>
  <si>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</si>
  <si>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</si>
  <si>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</si>
  <si>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</si>
  <si>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</si>
  <si>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</si>
  <si>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</si>
  <si>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</si>
  <si>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</si>
  <si>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</si>
  <si>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</si>
  <si>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</si>
  <si>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</si>
  <si>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</si>
  <si>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</si>
  <si>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</si>
  <si>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</si>
  <si>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</si>
  <si>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</si>
  <si>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</si>
  <si>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</si>
  <si>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</si>
  <si>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</si>
  <si>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</si>
  <si>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</si>
  <si>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</si>
  <si>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</si>
  <si>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</si>
  <si>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</si>
  <si>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</si>
  <si>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</si>
  <si>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</si>
  <si>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</si>
  <si>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</si>
  <si>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</si>
  <si>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</si>
  <si>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</si>
  <si>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</si>
  <si>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</si>
  <si>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</si>
  <si>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</si>
  <si>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</si>
  <si>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</si>
  <si>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</si>
  <si>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</si>
  <si>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</si>
  <si>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</si>
  <si>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</si>
  <si>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</si>
  <si>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</si>
  <si>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</si>
  <si>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</si>
  <si>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</si>
  <si>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</si>
  <si>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</si>
  <si>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</si>
  <si>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</si>
  <si>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</si>
  <si>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</si>
  <si>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</si>
  <si>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</si>
  <si>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</si>
  <si>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</si>
  <si>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</si>
  <si>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</si>
  <si>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</si>
  <si>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</si>
  <si>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</si>
  <si>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</si>
  <si>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</si>
  <si>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</si>
  <si>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</si>
  <si>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</si>
  <si>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</si>
  <si>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</si>
  <si>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</si>
  <si>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</si>
  <si>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</si>
  <si>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</si>
  <si>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</si>
  <si>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</si>
  <si>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</si>
  <si>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</si>
  <si>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</si>
  <si>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</si>
  <si>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</si>
  <si>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</si>
  <si>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</si>
  <si>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</si>
  <si>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</si>
  <si>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</si>
  <si>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</si>
  <si>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</si>
  <si>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</si>
  <si>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</si>
  <si>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</si>
  <si>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</si>
  <si>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</si>
  <si>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</si>
  <si>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</si>
  <si>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</si>
  <si>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</si>
  <si>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</si>
  <si>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</si>
  <si>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</si>
  <si>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</si>
  <si>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</si>
  <si>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</si>
  <si>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</si>
  <si>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</si>
  <si>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</si>
  <si>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</si>
  <si>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</si>
  <si>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</si>
  <si>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</si>
  <si>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</si>
  <si>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</si>
  <si>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</si>
  <si>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</si>
  <si>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</si>
  <si>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</si>
  <si>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</si>
  <si>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</si>
  <si>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</si>
  <si>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</si>
  <si>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</si>
  <si>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</si>
  <si>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</si>
  <si>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</si>
  <si>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</si>
  <si>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</si>
  <si>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</si>
  <si>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</si>
  <si>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</si>
  <si>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</si>
  <si>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</si>
  <si>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</si>
  <si>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</si>
  <si>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</si>
  <si>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</si>
  <si>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</si>
  <si>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</si>
  <si>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</si>
  <si>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</si>
  <si>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</si>
  <si>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</si>
  <si>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</si>
  <si>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</si>
  <si>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</si>
  <si>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</si>
  <si>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</si>
  <si>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</si>
  <si>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</si>
  <si>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</si>
  <si>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</si>
  <si>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</si>
  <si>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</si>
  <si>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</si>
  <si>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</si>
  <si>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</si>
  <si>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</si>
  <si>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</si>
  <si>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</si>
  <si>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</si>
  <si>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</si>
  <si>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</si>
  <si>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</si>
  <si>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</si>
  <si>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</si>
  <si>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</si>
  <si>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</si>
  <si>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</si>
  <si>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</si>
  <si>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</si>
  <si>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</si>
  <si>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</si>
  <si>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</si>
  <si>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</si>
  <si>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</si>
  <si>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</si>
  <si>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</si>
  <si>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</si>
  <si>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</si>
  <si>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</si>
  <si>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</si>
  <si>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</si>
  <si>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</si>
  <si>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</si>
  <si>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</si>
  <si>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</si>
  <si>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</si>
  <si>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</si>
  <si>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</si>
  <si>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</si>
  <si>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</si>
  <si>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</si>
  <si>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</si>
  <si>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</si>
  <si>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</si>
  <si>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</si>
  <si>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</si>
  <si>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</si>
  <si>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</si>
  <si>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</si>
  <si>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</si>
  <si>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</si>
  <si>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</si>
  <si>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</si>
  <si>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</si>
  <si>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</si>
  <si>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</si>
  <si>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</si>
  <si>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</si>
  <si>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</si>
  <si>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</si>
  <si>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</si>
  <si>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</si>
  <si>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</si>
  <si>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</si>
  <si>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</si>
  <si>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</si>
  <si>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</si>
  <si>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</si>
  <si>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</si>
  <si>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</si>
  <si>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</si>
  <si>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</si>
  <si>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</si>
  <si>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</si>
  <si>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</si>
  <si>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</si>
  <si>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</si>
  <si>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</si>
  <si>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</si>
  <si>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</si>
  <si>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</si>
  <si>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</si>
  <si>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</si>
  <si>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</si>
  <si>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</si>
  <si>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</si>
  <si>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</si>
  <si>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</si>
  <si>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</si>
  <si>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</si>
  <si>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</si>
  <si>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</si>
  <si>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</si>
  <si>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</si>
  <si>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</si>
  <si>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</si>
  <si>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</si>
  <si>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</si>
  <si>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</si>
  <si>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</si>
  <si>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</si>
  <si>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</si>
  <si>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</si>
  <si>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</si>
  <si>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</si>
  <si>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</si>
  <si>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</si>
  <si>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</si>
  <si>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</si>
  <si>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</si>
  <si>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</si>
  <si>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</si>
  <si>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</si>
  <si>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</si>
  <si>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</si>
  <si>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</si>
  <si>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</si>
  <si>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</si>
  <si>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</si>
  <si>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</si>
  <si>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</si>
  <si>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</si>
  <si>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</si>
  <si>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</si>
  <si>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</si>
  <si>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</si>
  <si>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</si>
  <si>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</si>
  <si>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</si>
  <si>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</si>
  <si>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</si>
  <si>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</si>
  <si>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</si>
  <si>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</si>
  <si>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</si>
  <si>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</si>
  <si>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</si>
  <si>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</si>
  <si>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</si>
  <si>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</si>
  <si>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</si>
  <si>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</si>
  <si>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</si>
  <si>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</si>
  <si>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</si>
  <si>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</si>
  <si>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</si>
  <si>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</si>
  <si>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</si>
  <si>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</si>
  <si>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</si>
  <si>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</si>
  <si>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</si>
  <si>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</si>
  <si>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</si>
  <si>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</si>
  <si>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</si>
  <si>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</si>
  <si>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</si>
  <si>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</si>
  <si>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</si>
  <si>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</si>
  <si>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</si>
  <si>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</si>
  <si>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</si>
  <si>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</si>
  <si>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</si>
  <si>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</si>
  <si>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</si>
  <si>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</si>
  <si>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</si>
  <si>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</si>
  <si>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</si>
  <si>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</si>
  <si>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</si>
  <si>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</si>
  <si>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</si>
  <si>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</si>
  <si>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</si>
  <si>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</si>
  <si>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</si>
  <si>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</si>
  <si>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</si>
  <si>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</si>
  <si>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</si>
  <si>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</si>
  <si>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</si>
  <si>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</si>
  <si>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</si>
  <si>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</si>
  <si>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</si>
  <si>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</si>
  <si>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</si>
  <si>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</si>
  <si>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</si>
  <si>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</si>
  <si>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</si>
  <si>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</si>
  <si>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</si>
  <si>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</si>
  <si>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</si>
  <si>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</si>
  <si>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</si>
  <si>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</si>
  <si>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</si>
  <si>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</si>
  <si>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</si>
  <si>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</si>
  <si>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</si>
  <si>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</si>
  <si>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</si>
  <si>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</si>
  <si>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</si>
  <si>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</si>
  <si>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</si>
  <si>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</si>
  <si>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</si>
  <si>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</si>
  <si>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</si>
  <si>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</si>
  <si>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</si>
  <si>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</si>
  <si>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</si>
  <si>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</si>
  <si>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</si>
  <si>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</si>
  <si>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</si>
  <si>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</si>
  <si>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</si>
  <si>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</si>
  <si>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</si>
  <si>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</si>
  <si>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</si>
  <si>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</si>
  <si>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</si>
  <si>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</si>
  <si>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</si>
  <si>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</si>
  <si>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</si>
  <si>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</si>
  <si>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</si>
  <si>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</si>
  <si>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</si>
  <si>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</si>
  <si>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</si>
  <si>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</si>
  <si>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</si>
  <si>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</si>
  <si>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</si>
  <si>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</si>
  <si>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</si>
  <si>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</si>
  <si>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</si>
  <si>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</si>
  <si>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</si>
  <si>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</si>
  <si>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</si>
  <si>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</si>
  <si>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</si>
  <si>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</si>
  <si>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</si>
  <si>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</si>
  <si>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</si>
  <si>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</si>
  <si>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</si>
  <si>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</si>
  <si>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</si>
  <si>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</si>
  <si>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</si>
  <si>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</si>
  <si>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</si>
  <si>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</si>
  <si>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</si>
  <si>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</si>
  <si>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</si>
  <si>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</si>
  <si>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</si>
  <si>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</si>
  <si>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</si>
  <si>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</si>
  <si>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</si>
  <si>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</si>
  <si>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</si>
  <si>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</si>
  <si>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</si>
  <si>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</si>
  <si>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</si>
  <si>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</si>
  <si>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</si>
  <si>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</si>
  <si>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</si>
  <si>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</si>
  <si>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</si>
  <si>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</si>
  <si>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</si>
  <si>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</si>
  <si>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</si>
  <si>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</si>
  <si>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</si>
  <si>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</si>
  <si>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</si>
  <si>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</si>
  <si>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</si>
  <si>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</si>
  <si>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</si>
  <si>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</si>
  <si>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</si>
  <si>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</si>
  <si>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</si>
  <si>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</si>
  <si>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</si>
  <si>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</si>
  <si>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</si>
  <si>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</si>
  <si>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</si>
  <si>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</si>
  <si>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</si>
  <si>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</si>
  <si>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</si>
  <si>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</si>
  <si>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</si>
  <si>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</si>
  <si>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</si>
  <si>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</si>
  <si>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</si>
  <si>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</si>
  <si>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</si>
  <si>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</si>
  <si>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</si>
  <si>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</si>
  <si>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</si>
  <si>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</si>
  <si>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</si>
  <si>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</si>
  <si>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</si>
  <si>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</si>
  <si>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</si>
  <si>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</si>
  <si>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</si>
  <si>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</si>
  <si>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</si>
  <si>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</si>
  <si>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</si>
  <si>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</si>
  <si>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</si>
  <si>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</si>
  <si>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</si>
  <si>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</si>
  <si>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</si>
  <si>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</si>
  <si>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</si>
  <si>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</si>
  <si>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</si>
  <si>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</si>
  <si>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</si>
  <si>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</si>
  <si>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</si>
  <si>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</si>
  <si>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</si>
  <si>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</si>
  <si>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</si>
  <si>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</si>
  <si>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</si>
  <si>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</si>
  <si>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</si>
  <si>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</si>
  <si>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</si>
  <si>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</si>
  <si>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</si>
  <si>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</si>
  <si>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</si>
  <si>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</si>
  <si>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</si>
  <si>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</si>
  <si>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</si>
  <si>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</si>
  <si>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</si>
  <si>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</si>
  <si>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</si>
  <si>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</si>
  <si>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</si>
  <si>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</si>
  <si>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</si>
  <si>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</si>
  <si>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</si>
  <si>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</si>
  <si>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</si>
  <si>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</si>
  <si>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</si>
  <si>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</si>
  <si>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</si>
  <si>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</si>
  <si>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</si>
  <si>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</si>
  <si>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</si>
  <si>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</si>
  <si>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</si>
  <si>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</si>
  <si>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</si>
  <si>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</si>
  <si>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</si>
  <si>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</si>
  <si>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</si>
  <si>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</si>
  <si>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</si>
  <si>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</si>
  <si>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</si>
  <si>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</si>
  <si>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</si>
  <si>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</si>
  <si>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</si>
  <si>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</si>
  <si>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</si>
  <si>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</si>
  <si>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</si>
  <si>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</si>
  <si>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</si>
  <si>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</si>
  <si>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</si>
  <si>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</si>
  <si>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</si>
  <si>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</si>
  <si>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</si>
  <si>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</si>
  <si>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</si>
  <si>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</si>
  <si>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</si>
  <si>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</si>
  <si>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</si>
  <si>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</si>
  <si>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</si>
  <si>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</si>
  <si>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</si>
  <si>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</si>
  <si>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</si>
  <si>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</si>
  <si>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</si>
  <si>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</si>
  <si>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</si>
  <si>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</si>
  <si>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</si>
  <si>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</si>
  <si>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</si>
  <si>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</si>
  <si>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</si>
  <si>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</si>
  <si>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</si>
  <si>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</si>
  <si>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</si>
  <si>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</si>
  <si>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</si>
  <si>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</si>
  <si>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</si>
  <si>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</si>
  <si>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</si>
  <si>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</si>
  <si>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</si>
  <si>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</si>
  <si>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</si>
  <si>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</si>
  <si>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</si>
  <si>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</si>
  <si>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</si>
  <si>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</si>
  <si>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</si>
  <si>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</si>
  <si>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</si>
  <si>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</si>
  <si>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</si>
  <si>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</si>
  <si>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</si>
  <si>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</si>
  <si>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</si>
  <si>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</si>
  <si>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</si>
  <si>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</si>
  <si>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</si>
  <si>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</si>
  <si>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</si>
  <si>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</si>
  <si>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</si>
  <si>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</si>
  <si>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</si>
  <si>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</si>
  <si>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</si>
  <si>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</si>
  <si>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</si>
  <si>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</si>
  <si>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</si>
  <si>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</si>
  <si>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</si>
  <si>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</si>
  <si>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</si>
  <si>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</si>
  <si>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</si>
  <si>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</si>
  <si>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</si>
  <si>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</si>
  <si>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</si>
  <si>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</si>
  <si>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</si>
  <si>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</si>
  <si>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</si>
  <si>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</si>
  <si>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</si>
  <si>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</si>
  <si>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</si>
  <si>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</si>
  <si>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</si>
  <si>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</si>
  <si>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</si>
  <si>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</si>
  <si>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</si>
  <si>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</si>
  <si>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</si>
  <si>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</si>
  <si>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</si>
  <si>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</si>
  <si>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</si>
  <si>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</si>
  <si>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</si>
  <si>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</si>
  <si>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</si>
  <si>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</si>
  <si>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</si>
  <si>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</si>
  <si>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</si>
  <si>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</si>
  <si>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</si>
  <si>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</si>
  <si>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</si>
  <si>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</si>
  <si>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</si>
  <si>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</si>
  <si>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</si>
  <si>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</si>
  <si>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</si>
  <si>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</si>
  <si>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</si>
  <si>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</si>
  <si>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</si>
  <si>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</si>
  <si>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</si>
  <si>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</si>
  <si>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</si>
  <si>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</si>
  <si>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</si>
  <si>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</si>
  <si>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</si>
  <si>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</si>
  <si>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</si>
  <si>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</si>
  <si>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</si>
  <si>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</si>
  <si>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</si>
  <si>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</si>
  <si>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</si>
  <si>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</si>
  <si>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</si>
  <si>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</si>
  <si>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</si>
  <si>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</si>
  <si>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</si>
  <si>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</si>
  <si>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</si>
  <si>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</si>
  <si>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</si>
  <si>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</si>
  <si>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</si>
  <si>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</si>
  <si>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</si>
  <si>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</si>
  <si>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</si>
  <si>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</si>
  <si>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</si>
  <si>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</si>
  <si>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</si>
  <si>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</si>
  <si>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</si>
  <si>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</si>
  <si>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</si>
  <si>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</si>
  <si>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</si>
  <si>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</si>
  <si>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</si>
  <si>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</si>
  <si>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</si>
  <si>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</si>
  <si>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</si>
  <si>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</si>
  <si>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</si>
  <si>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</si>
  <si>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</si>
  <si>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</si>
  <si>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</si>
  <si>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</si>
  <si>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</si>
  <si>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</si>
  <si>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</si>
  <si>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</si>
  <si>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</si>
  <si>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</si>
  <si>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</si>
  <si>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</si>
  <si>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</si>
  <si>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</si>
  <si>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</si>
  <si>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</si>
  <si>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</si>
  <si>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</si>
  <si>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</si>
  <si>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</si>
  <si>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</si>
  <si>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</si>
  <si>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</si>
  <si>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</si>
  <si>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</si>
  <si>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</si>
  <si>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</si>
  <si>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</si>
  <si>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</si>
  <si>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</si>
  <si>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</si>
  <si>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</si>
  <si>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</si>
  <si>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</si>
  <si>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</si>
  <si>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</si>
  <si>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</si>
  <si>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</si>
  <si>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</si>
  <si>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</si>
  <si>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</si>
  <si>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</si>
  <si>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</si>
  <si>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</si>
  <si>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</si>
  <si>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</si>
  <si>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</si>
  <si>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</si>
  <si>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</si>
  <si>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</si>
  <si>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</si>
  <si>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</si>
  <si>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</si>
  <si>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</si>
  <si>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</si>
  <si>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</si>
  <si>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</si>
  <si>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</si>
  <si>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</si>
  <si>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</si>
  <si>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</si>
  <si>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</si>
  <si>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</si>
  <si>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</si>
  <si>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</si>
  <si>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</si>
  <si>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</si>
  <si>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</si>
  <si>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</si>
  <si>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</si>
  <si>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</si>
  <si>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</si>
  <si>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</si>
  <si>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</si>
  <si>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</si>
  <si>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</si>
  <si>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</si>
  <si>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</si>
  <si>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</si>
  <si>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</si>
  <si>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</si>
  <si>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</si>
  <si>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</si>
  <si>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</si>
  <si>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</si>
  <si>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</si>
  <si>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</si>
  <si>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</si>
  <si>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</si>
  <si>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</si>
  <si>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</si>
  <si>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</si>
  <si>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</si>
  <si>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</si>
  <si>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</si>
  <si>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</si>
  <si>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</si>
  <si>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</si>
  <si>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</si>
  <si>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</si>
  <si>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</si>
  <si>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</si>
  <si>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</si>
  <si>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</si>
  <si>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</si>
  <si>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</si>
  <si>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</si>
  <si>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</si>
  <si>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</si>
  <si>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</si>
  <si>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</si>
  <si>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</si>
  <si>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</si>
  <si>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</si>
  <si>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</si>
  <si>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</si>
  <si>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</si>
  <si>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</si>
  <si>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</si>
  <si>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</si>
  <si>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</si>
  <si>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</si>
  <si>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</si>
  <si>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</si>
  <si>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</si>
  <si>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</si>
  <si>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</si>
  <si>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</si>
  <si>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</si>
  <si>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</si>
  <si>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</si>
  <si>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</si>
  <si>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</si>
  <si>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</si>
  <si>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</si>
  <si>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</si>
  <si>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</si>
  <si>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</si>
  <si>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</si>
  <si>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</si>
  <si>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</si>
  <si>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</si>
  <si>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</si>
  <si>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</si>
  <si>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</si>
  <si>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</si>
  <si>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</si>
  <si>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</si>
  <si>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</si>
  <si>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</si>
  <si>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</si>
  <si>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</si>
  <si>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</si>
  <si>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</si>
  <si>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</si>
  <si>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</si>
  <si>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</si>
  <si>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</si>
  <si>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</si>
  <si>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</si>
  <si>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</si>
  <si>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</si>
  <si>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</si>
  <si>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</si>
  <si>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</si>
  <si>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</si>
  <si>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</si>
  <si>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</si>
  <si>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</si>
  <si>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</si>
  <si>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</si>
  <si>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</si>
  <si>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</si>
  <si>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</si>
  <si>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</si>
  <si>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</si>
  <si>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</si>
  <si>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</si>
  <si>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</si>
  <si>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</si>
  <si>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</si>
  <si>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</si>
  <si>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</si>
  <si>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</si>
  <si>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</si>
  <si>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</si>
  <si>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</si>
  <si>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</si>
  <si>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</si>
  <si>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</si>
  <si>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</si>
  <si>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</si>
  <si>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</si>
  <si>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</si>
  <si>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</si>
  <si>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</si>
  <si>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</si>
  <si>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</si>
  <si>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</si>
  <si>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</si>
  <si>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</si>
  <si>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</si>
  <si>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</si>
  <si>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</si>
  <si>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</si>
  <si>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</si>
  <si>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</si>
  <si>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</si>
  <si>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</si>
  <si>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</si>
  <si>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</si>
  <si>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</si>
  <si>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</si>
  <si>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</si>
  <si>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</si>
  <si>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</si>
  <si>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</si>
  <si>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</si>
  <si>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</si>
  <si>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</si>
  <si>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</si>
  <si>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</si>
  <si>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</si>
  <si>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</si>
  <si>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</si>
  <si>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</si>
  <si>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</si>
  <si>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</si>
  <si>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</si>
  <si>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</si>
  <si>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</si>
  <si>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</si>
  <si>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</si>
  <si>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</si>
  <si>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</si>
  <si>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</si>
  <si>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</si>
  <si>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</si>
  <si>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</si>
  <si>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</si>
  <si>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</si>
  <si>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</si>
  <si>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</si>
  <si>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</si>
  <si>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</si>
  <si>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</si>
  <si>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</si>
  <si>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</si>
  <si>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</si>
  <si>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</si>
  <si>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</si>
  <si>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</si>
  <si>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</si>
  <si>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</si>
  <si>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</si>
  <si>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</si>
  <si>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</si>
  <si>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</si>
  <si>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</si>
  <si>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</si>
  <si>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</si>
  <si>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</si>
  <si>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</si>
  <si>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</si>
  <si>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</si>
  <si>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</si>
  <si>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</si>
  <si>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</si>
  <si>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</si>
  <si>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</si>
  <si>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</si>
  <si>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</si>
  <si>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</si>
  <si>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</si>
  <si>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</si>
  <si>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</si>
  <si>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</si>
  <si>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</si>
  <si>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</si>
  <si>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</si>
  <si>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</si>
  <si>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</si>
  <si>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</si>
  <si>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</si>
  <si>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</si>
  <si>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</si>
  <si>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</si>
  <si>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</si>
  <si>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</si>
  <si>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</si>
  <si>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</si>
  <si>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</si>
  <si>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</si>
  <si>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</si>
  <si>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</si>
  <si>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</si>
  <si>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</si>
  <si>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</si>
  <si>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</si>
  <si>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</si>
  <si>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</si>
  <si>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</si>
  <si>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</si>
  <si>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</si>
  <si>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</si>
  <si>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</si>
  <si>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</si>
  <si>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</si>
  <si>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</si>
  <si>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</si>
  <si>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</si>
  <si>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</si>
  <si>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</si>
  <si>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</si>
  <si>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</si>
  <si>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</si>
  <si>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</si>
  <si>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</si>
  <si>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</si>
  <si>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</si>
  <si>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</si>
  <si>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</si>
  <si>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</si>
  <si>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</si>
  <si>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</si>
  <si>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</si>
  <si>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</si>
  <si>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</si>
  <si>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</si>
  <si>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</si>
  <si>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</si>
  <si>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</si>
  <si>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</si>
  <si>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</si>
  <si>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</si>
  <si>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</si>
  <si>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</si>
  <si>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</si>
  <si>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</si>
  <si>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</si>
  <si>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</si>
  <si>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</si>
  <si>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</si>
  <si>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</si>
  <si>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</si>
  <si>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</si>
  <si>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</si>
  <si>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</si>
  <si>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</si>
  <si>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</si>
  <si>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</si>
  <si>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</si>
  <si>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</si>
  <si>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</si>
  <si>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</si>
  <si>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</si>
  <si>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</si>
  <si>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</si>
  <si>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</si>
  <si>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</si>
  <si>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</si>
  <si>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</si>
  <si>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</si>
  <si>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</si>
  <si>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</si>
  <si>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</si>
  <si>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</si>
  <si>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</si>
  <si>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</si>
  <si>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</si>
  <si>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</si>
  <si>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</si>
  <si>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</si>
  <si>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</si>
  <si>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</si>
  <si>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</si>
  <si>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</si>
  <si>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</si>
  <si>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</si>
  <si>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</si>
  <si>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</si>
  <si>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</si>
  <si>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</si>
  <si>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</si>
  <si>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</si>
  <si>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</si>
  <si>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</si>
  <si>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</si>
  <si>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</si>
  <si>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</si>
  <si>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</si>
  <si>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</si>
  <si>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</si>
  <si>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</si>
  <si>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</si>
  <si>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</si>
  <si>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</si>
  <si>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</si>
  <si>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</si>
  <si>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</si>
  <si>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</si>
  <si>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</si>
  <si>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</si>
  <si>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</si>
  <si>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</si>
  <si>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</si>
  <si>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</si>
  <si>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</si>
  <si>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</si>
  <si>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</si>
  <si>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</si>
  <si>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</si>
  <si>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</si>
  <si>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</si>
  <si>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</si>
  <si>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</si>
  <si>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</si>
  <si>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</si>
  <si>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</si>
  <si>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</si>
  <si>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</si>
  <si>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</si>
  <si>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</si>
  <si>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</si>
  <si>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</si>
  <si>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</si>
  <si>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</si>
  <si>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</si>
  <si>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</si>
  <si>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</si>
  <si>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</si>
  <si>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</si>
  <si>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</si>
  <si>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</si>
  <si>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</si>
  <si>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</si>
  <si>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</si>
  <si>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</si>
  <si>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</si>
  <si>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</si>
  <si>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</si>
  <si>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</si>
  <si>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</si>
  <si>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</si>
  <si>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</si>
  <si>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</si>
  <si>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</si>
  <si>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</si>
  <si>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</si>
  <si>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</si>
  <si>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</si>
  <si>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</si>
  <si>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</si>
  <si>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</si>
  <si>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</si>
  <si>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</si>
  <si>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</si>
  <si>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</si>
  <si>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</si>
  <si>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</si>
  <si>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</si>
  <si>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</si>
  <si>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</si>
  <si>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</si>
  <si>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</si>
  <si>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</si>
  <si>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</si>
  <si>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</si>
  <si>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</si>
  <si>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</si>
  <si>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</si>
  <si>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</si>
  <si>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</si>
  <si>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</si>
  <si>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</si>
  <si>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</si>
  <si>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</si>
  <si>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</si>
  <si>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</si>
  <si>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</si>
  <si>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</si>
  <si>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</si>
  <si>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</si>
  <si>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</si>
  <si>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</si>
  <si>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</si>
  <si>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</si>
  <si>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</si>
  <si>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</si>
  <si>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</si>
  <si>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</si>
  <si>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</si>
  <si>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</si>
  <si>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</si>
  <si>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</si>
  <si>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</si>
  <si>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</si>
  <si>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</si>
  <si>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</si>
  <si>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</si>
  <si>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</si>
  <si>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</si>
  <si>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</si>
  <si>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</si>
  <si>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</si>
  <si>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</si>
  <si>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</si>
  <si>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</si>
  <si>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</si>
  <si>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</si>
  <si>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</si>
  <si>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</si>
  <si>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</si>
  <si>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</si>
  <si>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</si>
  <si>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</si>
  <si>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</si>
  <si>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</si>
  <si>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</si>
  <si>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</si>
  <si>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</si>
  <si>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</si>
  <si>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</si>
  <si>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</si>
  <si>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</si>
  <si>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</si>
  <si>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</si>
  <si>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</si>
  <si>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</si>
  <si>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</si>
  <si>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</si>
  <si>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</si>
  <si>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</si>
  <si>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</si>
  <si>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</si>
  <si>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</si>
  <si>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</si>
  <si>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</si>
  <si>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</si>
  <si>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</si>
  <si>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</si>
  <si>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</si>
  <si>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</si>
  <si>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</si>
  <si>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</si>
  <si>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</si>
  <si>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</si>
  <si>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</si>
  <si>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</si>
  <si>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</si>
  <si>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</si>
  <si>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</si>
  <si>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</si>
  <si>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</si>
  <si>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</si>
  <si>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</si>
  <si>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</si>
  <si>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</si>
  <si>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</si>
  <si>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</si>
  <si>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</si>
  <si>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</si>
  <si>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</si>
  <si>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</si>
  <si>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</si>
  <si>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</si>
  <si>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</si>
  <si>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</si>
  <si>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</si>
  <si>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</si>
  <si>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</si>
  <si>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</si>
  <si>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</si>
  <si>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</si>
  <si>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</si>
  <si>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</si>
  <si>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</si>
  <si>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</si>
  <si>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</si>
  <si>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</si>
  <si>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</si>
  <si>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</si>
  <si>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</si>
  <si>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</si>
  <si>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</si>
  <si>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</si>
  <si>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</si>
  <si>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</si>
  <si>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</si>
  <si>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</si>
  <si>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</si>
  <si>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</si>
  <si>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</si>
  <si>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</si>
  <si>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</si>
  <si>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</si>
  <si>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</si>
  <si>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</si>
  <si>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</si>
  <si>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</si>
  <si>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</si>
  <si>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</si>
  <si>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</si>
  <si>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</si>
  <si>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</si>
  <si>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</si>
  <si>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</si>
  <si>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</si>
  <si>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</si>
  <si>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</si>
  <si>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</si>
  <si>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</si>
  <si>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</si>
  <si>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</si>
  <si>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</si>
  <si>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</si>
  <si>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</si>
  <si>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</si>
  <si>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</si>
  <si>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</si>
  <si>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</si>
  <si>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</si>
  <si>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</si>
  <si>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</si>
  <si>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</si>
  <si>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</si>
  <si>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</si>
  <si>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</si>
  <si>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</si>
  <si>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</si>
  <si>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</si>
  <si>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</si>
  <si>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</si>
  <si>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</si>
  <si>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</si>
  <si>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</si>
  <si>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</si>
  <si>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</si>
  <si>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</si>
  <si>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</si>
  <si>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</si>
  <si>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</si>
  <si>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</si>
  <si>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</si>
  <si>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</si>
  <si>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</si>
  <si>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</si>
  <si>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</si>
  <si>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</si>
  <si>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</si>
  <si>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</si>
  <si>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</si>
  <si>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</si>
  <si>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</si>
  <si>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</si>
  <si>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</si>
  <si>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</si>
  <si>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</si>
  <si>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</si>
  <si>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</si>
  <si>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</si>
  <si>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</si>
  <si>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</si>
  <si>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</si>
  <si>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</si>
  <si>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</si>
  <si>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</si>
  <si>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</si>
  <si>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</si>
  <si>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</si>
  <si>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</si>
  <si>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</si>
  <si>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</si>
  <si>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</si>
  <si>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</si>
  <si>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</si>
  <si>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</si>
  <si>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</si>
  <si>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</si>
  <si>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</si>
  <si>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</si>
  <si>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</si>
  <si>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</si>
  <si>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</si>
  <si>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</si>
  <si>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</si>
  <si>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</si>
  <si>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</si>
  <si>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</si>
  <si>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</si>
  <si>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</si>
  <si>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</si>
  <si>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</si>
  <si>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</si>
  <si>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</si>
  <si>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</si>
  <si>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</si>
  <si>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</si>
  <si>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</si>
  <si>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</si>
  <si>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</si>
  <si>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</si>
  <si>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</si>
  <si>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</si>
  <si>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</si>
  <si>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</si>
  <si>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</si>
  <si>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</si>
  <si>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</si>
  <si>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</si>
  <si>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</si>
  <si>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</si>
  <si>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</si>
  <si>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</si>
  <si>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</si>
  <si>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</si>
  <si>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</si>
  <si>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</si>
  <si>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</si>
  <si>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</si>
  <si>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</si>
  <si>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</si>
  <si>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</si>
  <si>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</si>
  <si>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</si>
  <si>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</si>
  <si>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</si>
  <si>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</si>
  <si>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</si>
  <si>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</si>
  <si>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</si>
  <si>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</si>
  <si>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</si>
  <si>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</si>
  <si>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</si>
  <si>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</si>
  <si>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</si>
  <si>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</si>
  <si>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</si>
  <si>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</si>
  <si>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</si>
  <si>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</si>
  <si>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</si>
  <si>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</si>
  <si>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</si>
  <si>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</si>
  <si>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</si>
  <si>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</si>
  <si>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</si>
  <si>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</si>
  <si>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</si>
  <si>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</si>
  <si>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</si>
  <si>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</si>
  <si>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</si>
  <si>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</si>
  <si>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</si>
  <si>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</si>
  <si>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</si>
  <si>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</si>
  <si>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</si>
  <si>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</si>
  <si>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</si>
  <si>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</si>
  <si>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</si>
  <si>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</si>
  <si>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</si>
  <si>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</si>
  <si>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</si>
  <si>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</si>
  <si>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</si>
  <si>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</si>
  <si>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</si>
  <si>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</si>
  <si>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</si>
  <si>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</si>
  <si>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</si>
  <si>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</si>
  <si>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</si>
  <si>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</si>
  <si>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</si>
  <si>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</si>
  <si>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</si>
  <si>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</si>
  <si>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</si>
  <si>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</si>
  <si>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</si>
  <si>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</si>
  <si>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</si>
  <si>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</si>
  <si>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</si>
  <si>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</si>
  <si>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</si>
  <si>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</si>
  <si>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</si>
  <si>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</si>
  <si>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</si>
  <si>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</si>
  <si>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</si>
  <si>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</si>
  <si>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</si>
  <si>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</si>
  <si>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</si>
  <si>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</si>
  <si>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</si>
  <si>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</si>
  <si>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</si>
  <si>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</si>
  <si>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</si>
  <si>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</si>
  <si>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</si>
  <si>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</si>
  <si>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</si>
  <si>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</si>
  <si>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</si>
  <si>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</si>
  <si>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</si>
  <si>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</si>
  <si>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</si>
  <si>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</si>
  <si>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</si>
  <si>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</si>
  <si>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</si>
  <si>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</si>
  <si>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</si>
  <si>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</si>
  <si>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</si>
  <si>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</si>
  <si>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</si>
  <si>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</si>
  <si>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</si>
  <si>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</si>
  <si>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</si>
  <si>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</si>
  <si>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</si>
  <si>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</si>
  <si>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</si>
  <si>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</si>
  <si>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</si>
  <si>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</si>
  <si>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</si>
  <si>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</si>
  <si>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</si>
  <si>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</si>
  <si>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</si>
  <si>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</si>
  <si>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</si>
  <si>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</si>
  <si>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</si>
  <si>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</si>
  <si>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</si>
  <si>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</si>
  <si>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</si>
  <si>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</si>
  <si>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</si>
  <si>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</si>
  <si>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</si>
  <si>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</si>
  <si>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</si>
  <si>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</si>
  <si>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</si>
  <si>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</si>
  <si>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</si>
  <si>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</si>
  <si>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</si>
  <si>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</si>
  <si>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</si>
  <si>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</si>
  <si>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</si>
  <si>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</si>
  <si>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</si>
  <si>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</si>
  <si>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</si>
  <si>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</si>
  <si>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</si>
  <si>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</si>
  <si>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</si>
  <si>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</si>
  <si>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</si>
  <si>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</si>
  <si>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</si>
  <si>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</si>
  <si>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</si>
  <si>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</si>
  <si>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</si>
  <si>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</si>
  <si>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</si>
  <si>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</si>
  <si>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</si>
  <si>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</si>
  <si>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</si>
  <si>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</si>
  <si>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</si>
  <si>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</si>
  <si>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</si>
  <si>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</si>
  <si>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</si>
  <si>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</si>
  <si>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</si>
  <si>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</si>
  <si>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</si>
  <si>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</si>
  <si>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</si>
  <si>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</si>
  <si>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</si>
  <si>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</si>
  <si>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</si>
  <si>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</si>
  <si>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</si>
  <si>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</si>
  <si>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</si>
  <si>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</si>
  <si>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</si>
  <si>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</si>
  <si>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</si>
  <si>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</si>
  <si>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</si>
  <si>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</si>
  <si>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</si>
  <si>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</si>
  <si>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</si>
  <si>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</si>
  <si>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</si>
  <si>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</si>
  <si>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</si>
  <si>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</si>
  <si>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</si>
  <si>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</si>
  <si>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</si>
  <si>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</si>
  <si>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</si>
  <si>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</si>
  <si>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</si>
  <si>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</si>
  <si>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</si>
  <si>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</si>
  <si>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</si>
  <si>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</si>
  <si>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</si>
  <si>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</si>
  <si>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</si>
  <si>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</si>
  <si>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</si>
  <si>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</si>
  <si>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</si>
  <si>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</si>
  <si>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</si>
  <si>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</si>
  <si>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</si>
  <si>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</si>
  <si>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</si>
  <si>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</si>
  <si>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</si>
  <si>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</si>
  <si>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</si>
  <si>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</si>
  <si>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</si>
  <si>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</si>
  <si>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</si>
  <si>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</si>
  <si>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</si>
  <si>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</si>
  <si>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</si>
  <si>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</si>
  <si>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</si>
  <si>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</si>
  <si>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</si>
  <si>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</si>
  <si>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</si>
  <si>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</si>
  <si>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</si>
  <si>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</si>
  <si>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</si>
  <si>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</si>
  <si>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</si>
  <si>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</si>
  <si>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</si>
  <si>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</si>
  <si>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</si>
  <si>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</si>
  <si>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</si>
  <si>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</si>
  <si>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</si>
  <si>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</si>
  <si>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</si>
  <si>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</si>
  <si>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</si>
  <si>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</si>
  <si>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</si>
  <si>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</si>
  <si>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</si>
  <si>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</si>
  <si>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</si>
  <si>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</si>
  <si>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</si>
  <si>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</si>
  <si>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</si>
  <si>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</si>
  <si>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</si>
  <si>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</si>
  <si>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</si>
  <si>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</si>
  <si>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</si>
  <si>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</si>
  <si>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</si>
  <si>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</si>
  <si>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</si>
  <si>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</si>
  <si>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</si>
  <si>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</si>
  <si>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</si>
  <si>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</si>
  <si>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</si>
  <si>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</si>
  <si>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</si>
  <si>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</si>
  <si>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</si>
  <si>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</si>
  <si>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</si>
  <si>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</si>
  <si>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</si>
  <si>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</si>
  <si>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</si>
  <si>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</si>
  <si>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</si>
  <si>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</si>
  <si>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</si>
  <si>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</si>
  <si>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</si>
  <si>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</si>
  <si>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</si>
  <si>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</si>
  <si>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</si>
  <si>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</si>
  <si>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</si>
  <si>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</si>
  <si>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</si>
  <si>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</si>
  <si>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</si>
  <si>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</si>
  <si>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</si>
  <si>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</si>
  <si>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</si>
  <si>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</si>
  <si>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</si>
  <si>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</si>
  <si>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</si>
  <si>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</si>
  <si>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</si>
  <si>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</si>
  <si>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</si>
  <si>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</si>
  <si>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</si>
  <si>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</si>
  <si>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</si>
  <si>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</si>
  <si>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</si>
  <si>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</si>
  <si>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</si>
  <si>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</si>
  <si>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</si>
  <si>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</si>
  <si>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</si>
  <si>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</si>
  <si>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</si>
  <si>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</si>
  <si>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</si>
  <si>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</si>
  <si>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</si>
  <si>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</si>
  <si>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</si>
  <si>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</si>
  <si>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</si>
  <si>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</si>
  <si>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</si>
  <si>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</si>
  <si>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</si>
  <si>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</si>
  <si>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</si>
  <si>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</si>
  <si>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</si>
  <si>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</si>
  <si>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</si>
  <si>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</si>
  <si>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</si>
  <si>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</si>
  <si>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</si>
  <si>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</si>
  <si>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</si>
  <si>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</si>
  <si>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</si>
  <si>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</si>
  <si>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</si>
  <si>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</si>
  <si>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</si>
  <si>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</si>
  <si>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</si>
  <si>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</si>
  <si>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</si>
  <si>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</si>
  <si>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</si>
  <si>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</si>
  <si>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</si>
  <si>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</si>
  <si>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</si>
  <si>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</si>
  <si>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</si>
  <si>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</si>
  <si>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</si>
  <si>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</si>
  <si>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</si>
  <si>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</si>
  <si>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</si>
  <si>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</si>
  <si>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</si>
  <si>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</si>
  <si>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</si>
  <si>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</si>
  <si>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</si>
  <si>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</si>
  <si>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</si>
  <si>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</si>
  <si>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</si>
  <si>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</si>
  <si>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</si>
  <si>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</si>
  <si>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</si>
  <si>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</si>
  <si>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</si>
  <si>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</si>
  <si>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</si>
  <si>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</si>
  <si>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</si>
  <si>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</si>
  <si>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</si>
  <si>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</si>
  <si>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</si>
  <si>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</si>
  <si>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</si>
  <si>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</si>
  <si>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</si>
  <si>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</si>
  <si>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</si>
  <si>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</si>
  <si>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</si>
  <si>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</si>
  <si>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</si>
  <si>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</si>
  <si>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</si>
  <si>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</si>
  <si>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</si>
  <si>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</si>
  <si>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</si>
  <si>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</si>
  <si>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</si>
  <si>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</si>
  <si>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</si>
  <si>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</si>
  <si>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</si>
  <si>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</si>
  <si>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</si>
  <si>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</si>
  <si>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</si>
  <si>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</si>
  <si>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</si>
  <si>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</si>
  <si>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</si>
  <si>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</si>
  <si>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</si>
  <si>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</si>
  <si>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</si>
  <si>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</si>
  <si>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</si>
  <si>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</si>
  <si>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</si>
  <si>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</si>
  <si>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</si>
  <si>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</si>
  <si>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</si>
  <si>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</si>
  <si>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</si>
  <si>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</si>
  <si>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</si>
  <si>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</si>
  <si>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</si>
  <si>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</si>
  <si>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</si>
  <si>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</si>
  <si>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</si>
  <si>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</si>
  <si>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</si>
  <si>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</si>
  <si>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</si>
  <si>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</si>
  <si>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</si>
  <si>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</si>
  <si>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</si>
  <si>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</si>
  <si>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</si>
  <si>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</si>
  <si>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</si>
  <si>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</si>
  <si>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</si>
  <si>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</si>
  <si>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</si>
  <si>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</si>
  <si>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</si>
  <si>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</si>
  <si>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</si>
  <si>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</si>
  <si>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</si>
  <si>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</si>
  <si>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</si>
  <si>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</si>
  <si>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</si>
  <si>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</si>
  <si>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</si>
  <si>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</si>
  <si>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</si>
  <si>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</si>
  <si>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</si>
  <si>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</si>
  <si>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</si>
  <si>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</si>
  <si>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</si>
  <si>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</si>
  <si>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</si>
  <si>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</si>
  <si>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</si>
  <si>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</si>
  <si>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</si>
  <si>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</si>
  <si>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</si>
  <si>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</si>
  <si>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</si>
  <si>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</si>
  <si>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</si>
  <si>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</si>
  <si>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</si>
  <si>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</si>
  <si>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</si>
  <si>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</si>
  <si>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</si>
  <si>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</si>
  <si>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</si>
  <si>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</si>
  <si>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</si>
  <si>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</si>
  <si>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</si>
  <si>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</si>
  <si>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</si>
  <si>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</si>
  <si>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</si>
  <si>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</si>
  <si>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</si>
  <si>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</si>
  <si>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</si>
  <si>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</si>
  <si>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</si>
  <si>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</si>
  <si>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</si>
  <si>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</si>
  <si>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</si>
  <si>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</si>
  <si>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</si>
  <si>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</si>
  <si>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</si>
  <si>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</si>
  <si>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</si>
  <si>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</si>
  <si>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</si>
  <si>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</si>
  <si>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</si>
  <si>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</si>
  <si>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</si>
  <si>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</si>
  <si>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</si>
  <si>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</si>
  <si>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</si>
  <si>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</si>
  <si>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</si>
  <si>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</si>
  <si>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</si>
  <si>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</si>
  <si>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</si>
  <si>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</si>
  <si>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</si>
  <si>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</si>
  <si>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</si>
  <si>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</si>
  <si>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</si>
  <si>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</si>
  <si>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</si>
  <si>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</si>
  <si>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</si>
  <si>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</si>
  <si>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</si>
  <si>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</si>
  <si>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</si>
  <si>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</si>
  <si>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</si>
  <si>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</si>
  <si>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</si>
  <si>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</si>
  <si>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</si>
  <si>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</si>
  <si>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</si>
  <si>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</si>
  <si>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</si>
  <si>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</si>
  <si>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</si>
  <si>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</si>
  <si>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</si>
  <si>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</si>
  <si>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</si>
  <si>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</si>
  <si>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</si>
  <si>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</si>
  <si>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</si>
  <si>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</si>
  <si>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</si>
  <si>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</si>
  <si>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</si>
  <si>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</si>
  <si>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</si>
  <si>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</si>
  <si>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</si>
  <si>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</si>
  <si>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</si>
  <si>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</si>
  <si>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</si>
  <si>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</si>
  <si>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</si>
  <si>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</si>
  <si>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</si>
  <si>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</si>
  <si>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</si>
  <si>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</si>
  <si>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</si>
  <si>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</si>
  <si>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</si>
  <si>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</si>
  <si>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</si>
  <si>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</si>
  <si>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</si>
  <si>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</si>
  <si>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</si>
  <si>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</si>
  <si>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</si>
  <si>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</si>
  <si>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</si>
  <si>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</si>
  <si>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</si>
  <si>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</si>
  <si>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</si>
  <si>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</si>
  <si>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</si>
  <si>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</si>
  <si>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</si>
  <si>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</si>
  <si>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</si>
  <si>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</si>
  <si>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</si>
  <si>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</si>
  <si>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</si>
  <si>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</si>
  <si>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</si>
  <si>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</si>
  <si>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</si>
  <si>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</si>
  <si>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</si>
  <si>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</si>
  <si>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</si>
  <si>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</si>
  <si>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</si>
  <si>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</si>
  <si>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</si>
  <si>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</si>
  <si>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</si>
  <si>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</si>
  <si>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</si>
  <si>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</si>
  <si>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</si>
  <si>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</si>
  <si>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</si>
  <si>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</si>
  <si>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</si>
  <si>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</si>
  <si>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</si>
  <si>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</si>
  <si>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</si>
  <si>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</si>
  <si>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</si>
  <si>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</si>
  <si>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</si>
  <si>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</si>
  <si>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</si>
  <si>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</si>
  <si>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</si>
  <si>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</si>
  <si>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</si>
  <si>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</si>
  <si>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</si>
  <si>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</si>
  <si>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</si>
  <si>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</si>
  <si>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</si>
  <si>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</si>
  <si>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</si>
  <si>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</si>
  <si>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</si>
  <si>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</si>
  <si>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</si>
  <si>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</si>
  <si>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</si>
  <si>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</si>
  <si>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</si>
  <si>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</si>
  <si>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</si>
  <si>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</si>
  <si>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</si>
  <si>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</si>
  <si>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</si>
  <si>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</si>
  <si>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</si>
  <si>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</si>
  <si>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</si>
  <si>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</si>
  <si>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</si>
  <si>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</si>
  <si>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</si>
  <si>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</si>
  <si>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</si>
  <si>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</si>
  <si>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</si>
  <si>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</si>
  <si>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</si>
  <si>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</si>
  <si>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</si>
  <si>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</si>
  <si>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</si>
  <si>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</si>
  <si>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</si>
  <si>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</si>
  <si>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</si>
  <si>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</si>
  <si>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</si>
  <si>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</si>
  <si>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</si>
  <si>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</si>
  <si>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</si>
  <si>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</si>
  <si>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</si>
  <si>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</si>
  <si>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</si>
  <si>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</si>
  <si>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</si>
  <si>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</si>
  <si>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</si>
  <si>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</si>
  <si>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</si>
  <si>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</si>
  <si>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</si>
  <si>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</si>
  <si>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</si>
  <si>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</si>
  <si>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</si>
  <si>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</si>
  <si>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</si>
  <si>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</si>
  <si>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</si>
  <si>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</si>
  <si>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</si>
  <si>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</si>
  <si>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</si>
  <si>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</si>
  <si>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</si>
  <si>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</si>
  <si>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</si>
  <si>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</si>
  <si>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</si>
  <si>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</si>
  <si>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</si>
  <si>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</si>
  <si>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</si>
  <si>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</si>
  <si>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</si>
  <si>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</si>
  <si>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</si>
  <si>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</si>
  <si>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</si>
  <si>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</si>
  <si>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</si>
  <si>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</si>
  <si>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</si>
  <si>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</si>
  <si>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</si>
  <si>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</si>
  <si>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</si>
  <si>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</si>
  <si>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</si>
  <si>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</si>
  <si>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</si>
  <si>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</si>
  <si>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</si>
  <si>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</si>
  <si>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</si>
  <si>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</si>
  <si>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</si>
  <si>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</si>
  <si>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</si>
  <si>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</si>
  <si>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</si>
  <si>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</si>
  <si>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</si>
  <si>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</si>
  <si>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</si>
  <si>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</si>
  <si>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</si>
  <si>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</si>
  <si>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</si>
  <si>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</si>
  <si>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</si>
  <si>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</si>
  <si>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</si>
  <si>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</si>
  <si>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</si>
  <si>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</si>
  <si>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</si>
  <si>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</si>
  <si>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</si>
  <si>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</si>
  <si>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</si>
  <si>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</si>
  <si>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</si>
  <si>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</si>
  <si>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</si>
  <si>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</si>
  <si>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</si>
  <si>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</si>
  <si>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</si>
  <si>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</si>
  <si>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</si>
  <si>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</si>
  <si>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</si>
  <si>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</si>
  <si>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</si>
  <si>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</si>
  <si>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</si>
  <si>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</si>
  <si>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</si>
  <si>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</si>
  <si>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</si>
  <si>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</si>
  <si>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</si>
  <si>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</si>
  <si>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</si>
  <si>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</si>
  <si>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</si>
  <si>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</si>
  <si>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</si>
  <si>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</si>
  <si>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</si>
  <si>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</si>
  <si>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</si>
  <si>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</si>
  <si>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</si>
  <si>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</si>
  <si>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</si>
  <si>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</si>
  <si>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</si>
  <si>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</si>
  <si>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</si>
  <si>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</si>
  <si>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</si>
  <si>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</si>
  <si>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</si>
  <si>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</si>
  <si>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</si>
  <si>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</si>
  <si>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</si>
  <si>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</si>
  <si>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</si>
  <si>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</si>
  <si>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</si>
  <si>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</si>
  <si>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</si>
  <si>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</si>
  <si>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</si>
  <si>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</si>
  <si>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</si>
  <si>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</si>
  <si>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</si>
  <si>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</si>
  <si>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</si>
  <si>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</si>
  <si>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</si>
  <si>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</si>
  <si>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</si>
  <si>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</si>
  <si>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</si>
  <si>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</si>
  <si>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</si>
  <si>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</si>
  <si>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</si>
  <si>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</si>
  <si>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</si>
  <si>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</si>
  <si>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</si>
  <si>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</si>
  <si>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</si>
  <si>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</si>
  <si>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</si>
  <si>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</si>
  <si>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</si>
  <si>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</si>
  <si>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</si>
  <si>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</si>
  <si>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</si>
  <si>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</si>
  <si>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</si>
  <si>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</si>
  <si>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</si>
  <si>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</si>
  <si>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</si>
  <si>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</si>
  <si>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</si>
  <si>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</si>
  <si>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</si>
  <si>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</si>
  <si>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</si>
  <si>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</si>
  <si>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</si>
  <si>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</si>
  <si>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</si>
  <si>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</si>
  <si>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</si>
  <si>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</si>
  <si>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</si>
  <si>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</si>
  <si>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</si>
  <si>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</si>
  <si>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</si>
  <si>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</si>
  <si>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</si>
  <si>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</si>
  <si>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</si>
  <si>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</si>
  <si>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</si>
  <si>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</si>
  <si>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</si>
  <si>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</si>
  <si>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</si>
  <si>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</si>
  <si>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</si>
  <si>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</si>
  <si>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</si>
  <si>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</si>
  <si>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</si>
  <si>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</si>
  <si>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</si>
  <si>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</si>
  <si>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</si>
  <si>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</si>
  <si>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</si>
  <si>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</si>
  <si>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</si>
  <si>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</si>
  <si>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</si>
  <si>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</si>
  <si>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</si>
  <si>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</si>
  <si>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</si>
  <si>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</si>
  <si>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</si>
  <si>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</si>
  <si>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</si>
  <si>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</si>
  <si>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</si>
  <si>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</si>
  <si>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</si>
  <si>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</si>
  <si>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</si>
  <si>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</si>
  <si>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</si>
  <si>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</si>
  <si>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</si>
  <si>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</si>
  <si>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</si>
  <si>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</si>
  <si>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</si>
  <si>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</si>
  <si>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</si>
  <si>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</si>
  <si>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</si>
  <si>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</si>
  <si>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</si>
  <si>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</si>
  <si>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</si>
  <si>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</si>
  <si>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</si>
  <si>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</si>
  <si>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</si>
  <si>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</si>
  <si>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</si>
  <si>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</si>
  <si>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</si>
  <si>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</si>
  <si>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</si>
  <si>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</si>
  <si>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</si>
  <si>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</si>
  <si>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</si>
  <si>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</si>
  <si>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</si>
  <si>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</si>
  <si>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</si>
  <si>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</si>
  <si>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</si>
  <si>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</si>
  <si>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</si>
  <si>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</si>
  <si>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</si>
  <si>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</si>
  <si>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</si>
  <si>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</si>
  <si>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</si>
  <si>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</si>
  <si>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</si>
  <si>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</si>
  <si>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</si>
  <si>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</si>
  <si>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</si>
  <si>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</si>
  <si>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</si>
  <si>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</si>
  <si>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</si>
  <si>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</si>
  <si>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</si>
  <si>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</si>
  <si>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</si>
  <si>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</si>
  <si>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</si>
  <si>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</si>
  <si>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</si>
  <si>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</si>
  <si>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</si>
  <si>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</si>
  <si>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</si>
  <si>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</si>
  <si>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</si>
  <si>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</si>
  <si>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</si>
  <si>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</si>
  <si>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</si>
  <si>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</si>
  <si>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</si>
  <si>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</si>
  <si>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</si>
  <si>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</si>
  <si>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</si>
  <si>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</si>
  <si>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</si>
  <si>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</si>
  <si>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</si>
  <si>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</si>
  <si>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</si>
  <si>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</si>
  <si>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</si>
  <si>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</si>
  <si>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</si>
  <si>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</si>
  <si>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</si>
  <si>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</si>
  <si>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</si>
  <si>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</si>
  <si>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</si>
  <si>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</si>
  <si>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</si>
  <si>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</si>
  <si>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</si>
  <si>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</si>
  <si>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</si>
  <si>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</si>
  <si>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</si>
  <si>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</si>
  <si>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</si>
  <si>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</si>
  <si>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</si>
  <si>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</si>
  <si>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</si>
  <si>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</si>
  <si>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</si>
  <si>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</si>
  <si>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</si>
  <si>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</si>
  <si>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</si>
  <si>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</si>
  <si>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</si>
  <si>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</si>
  <si>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</si>
  <si>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</si>
  <si>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</si>
  <si>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</si>
  <si>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</si>
  <si>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</si>
  <si>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</si>
  <si>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</si>
  <si>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</si>
  <si>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</si>
  <si>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</si>
  <si>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</si>
  <si>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</si>
  <si>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</si>
  <si>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</si>
  <si>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</si>
  <si>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</si>
  <si>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</si>
  <si>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</si>
  <si>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</si>
  <si>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</si>
  <si>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</si>
  <si>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</si>
  <si>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</si>
  <si>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</si>
  <si>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</si>
  <si>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</si>
  <si>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</si>
  <si>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</si>
  <si>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</si>
  <si>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</si>
  <si>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</si>
  <si>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</si>
  <si>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</si>
  <si>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</si>
  <si>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</si>
  <si>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</si>
  <si>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</si>
  <si>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</si>
  <si>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</si>
  <si>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</si>
  <si>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</si>
  <si>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</si>
  <si>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</si>
  <si>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</si>
  <si>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</si>
  <si>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</si>
  <si>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</si>
  <si>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</si>
  <si>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</si>
  <si>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</si>
  <si>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</si>
  <si>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</si>
  <si>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</si>
  <si>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</si>
  <si>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</si>
  <si>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</si>
  <si>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</si>
  <si>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</si>
  <si>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</si>
  <si>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</si>
  <si>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</si>
  <si>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</si>
  <si>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</si>
  <si>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</si>
  <si>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</si>
  <si>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</si>
  <si>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</si>
  <si>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</si>
  <si>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</si>
  <si>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</si>
  <si>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</si>
  <si>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</si>
  <si>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</si>
  <si>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</si>
  <si>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</si>
  <si>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</si>
  <si>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</si>
  <si>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</si>
  <si>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</si>
  <si>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</si>
  <si>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</si>
  <si>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</si>
  <si>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</si>
  <si>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</si>
  <si>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</si>
  <si>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</si>
  <si>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</si>
  <si>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</si>
  <si>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</si>
  <si>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</si>
  <si>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</si>
  <si>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</si>
  <si>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</si>
  <si>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</si>
  <si>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</si>
  <si>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</si>
  <si>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</si>
  <si>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</si>
  <si>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</si>
  <si>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</si>
  <si>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</si>
  <si>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</si>
  <si>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</si>
  <si>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</si>
  <si>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</si>
  <si>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</si>
  <si>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</si>
  <si>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</si>
  <si>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</si>
  <si>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</si>
  <si>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</si>
  <si>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</si>
  <si>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</si>
  <si>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</si>
  <si>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</si>
  <si>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</si>
  <si>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</si>
  <si>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</si>
  <si>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</si>
  <si>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</si>
  <si>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</si>
  <si>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</si>
  <si>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</si>
  <si>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</si>
  <si>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</si>
  <si>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</si>
  <si>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</si>
  <si>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</si>
  <si>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</si>
  <si>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</si>
  <si>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</si>
  <si>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</si>
  <si>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</si>
  <si>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</si>
  <si>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</si>
  <si>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</si>
  <si>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</si>
  <si>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</si>
  <si>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</si>
  <si>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</si>
  <si>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</si>
  <si>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</si>
  <si>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</si>
  <si>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</si>
  <si>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</si>
  <si>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</si>
  <si>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</si>
  <si>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</si>
  <si>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</si>
  <si>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</si>
  <si>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</si>
  <si>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</si>
  <si>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</si>
  <si>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</si>
  <si>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</si>
  <si>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</si>
  <si>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</si>
  <si>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</si>
  <si>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</si>
  <si>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</si>
  <si>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</si>
  <si>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</si>
  <si>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</si>
  <si>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</si>
  <si>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</si>
  <si>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</si>
  <si>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</si>
  <si>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</si>
  <si>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</si>
  <si>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</si>
  <si>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</si>
  <si>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</si>
  <si>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</si>
  <si>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</si>
  <si>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</si>
  <si>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</si>
  <si>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</si>
  <si>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</si>
  <si>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</si>
  <si>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</si>
  <si>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</si>
  <si>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</si>
  <si>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</si>
  <si>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</si>
  <si>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</si>
  <si>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</si>
  <si>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</si>
  <si>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</si>
  <si>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</si>
  <si>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</si>
  <si>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</si>
  <si>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</si>
  <si>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</si>
  <si>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</si>
  <si>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</si>
  <si>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</si>
  <si>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</si>
  <si>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</si>
  <si>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</si>
  <si>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</si>
  <si>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</si>
  <si>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</si>
  <si>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</si>
  <si>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</si>
  <si>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</si>
  <si>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</si>
  <si>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</si>
  <si>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</si>
  <si>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</si>
  <si>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</si>
  <si>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</si>
  <si>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</si>
  <si>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</si>
  <si>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</si>
  <si>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</si>
  <si>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</si>
  <si>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</si>
  <si>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</si>
  <si>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</si>
  <si>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</si>
  <si>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</si>
  <si>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</si>
  <si>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</si>
  <si>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</si>
  <si>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</si>
  <si>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</si>
  <si>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</si>
  <si>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</si>
  <si>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</si>
  <si>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</si>
  <si>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</si>
  <si>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</si>
  <si>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</si>
  <si>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</si>
  <si>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</si>
  <si>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</si>
  <si>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</si>
  <si>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</si>
  <si>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</si>
  <si>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</si>
  <si>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</si>
  <si>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</si>
  <si>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</si>
  <si>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</si>
  <si>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</si>
  <si>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</si>
  <si>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</si>
  <si>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</si>
  <si>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</si>
  <si>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</si>
  <si>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</si>
  <si>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</si>
  <si>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</si>
  <si>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</si>
  <si>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</si>
  <si>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</si>
  <si>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</si>
  <si>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</si>
  <si>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</si>
  <si>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</si>
  <si>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</si>
  <si>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</si>
  <si>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</si>
  <si>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</si>
  <si>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</si>
  <si>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</si>
  <si>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</si>
  <si>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</si>
  <si>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</si>
  <si>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</si>
  <si>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</si>
  <si>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</si>
  <si>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</si>
  <si>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</si>
  <si>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</si>
  <si>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</si>
  <si>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</si>
  <si>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</si>
  <si>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</si>
  <si>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</si>
  <si>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</si>
  <si>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</si>
  <si>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</si>
  <si>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</si>
  <si>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</si>
  <si>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</si>
  <si>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</si>
  <si>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</si>
  <si>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</si>
  <si>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</si>
  <si>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</si>
  <si>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</si>
  <si>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</si>
  <si>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</si>
  <si>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</si>
  <si>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</si>
  <si>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</si>
  <si>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</si>
  <si>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</si>
  <si>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</si>
  <si>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</si>
  <si>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</si>
  <si>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</si>
  <si>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</si>
  <si>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</si>
  <si>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</si>
  <si>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</si>
  <si>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</si>
  <si>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</si>
  <si>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</si>
  <si>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</si>
  <si>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</si>
  <si>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</si>
  <si>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</si>
  <si>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</si>
  <si>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</si>
  <si>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</si>
  <si>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</si>
  <si>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</si>
  <si>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</si>
  <si>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</si>
  <si>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</si>
  <si>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</si>
  <si>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</si>
  <si>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</si>
  <si>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</si>
  <si>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</si>
  <si>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</si>
  <si>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</si>
  <si>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</si>
  <si>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</si>
  <si>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</si>
  <si>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</si>
  <si>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</si>
  <si>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</si>
  <si>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</si>
  <si>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</si>
  <si>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</si>
  <si>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</si>
  <si>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</si>
  <si>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</si>
  <si>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</si>
  <si>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</si>
  <si>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</si>
  <si>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</si>
  <si>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</si>
  <si>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</si>
  <si>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</si>
  <si>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</si>
  <si>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</si>
  <si>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</si>
  <si>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</si>
  <si>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</si>
  <si>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</si>
  <si>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</si>
  <si>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</si>
  <si>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</si>
  <si>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</si>
  <si>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</si>
  <si>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</si>
  <si>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</si>
  <si>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</si>
  <si>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</si>
  <si>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</si>
  <si>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</si>
  <si>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</si>
  <si>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</si>
  <si>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</si>
  <si>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</si>
  <si>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</si>
  <si>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</si>
  <si>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</si>
  <si>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</si>
  <si>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</si>
  <si>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</si>
  <si>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</si>
  <si>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</si>
  <si>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</si>
  <si>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</si>
  <si>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</si>
  <si>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</si>
  <si>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</si>
  <si>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</si>
  <si>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</si>
  <si>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</si>
  <si>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</si>
  <si>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</si>
  <si>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</si>
  <si>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</si>
  <si>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</si>
  <si>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</si>
  <si>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</si>
  <si>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</si>
  <si>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</si>
  <si>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</si>
  <si>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</si>
  <si>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</si>
  <si>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</si>
  <si>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</si>
  <si>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</si>
  <si>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</si>
  <si>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</si>
  <si>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</si>
  <si>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</si>
  <si>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</si>
  <si>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</si>
  <si>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</si>
  <si>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</si>
  <si>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</si>
  <si>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</si>
  <si>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</si>
  <si>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</si>
  <si>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</si>
  <si>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</si>
  <si>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</si>
  <si>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</si>
  <si>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</si>
  <si>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</si>
  <si>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</si>
  <si>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</si>
  <si>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</si>
  <si>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</si>
  <si>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</si>
  <si>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</si>
  <si>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</si>
  <si>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</si>
  <si>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</si>
  <si>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</si>
  <si>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</si>
  <si>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</si>
  <si>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</si>
  <si>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</si>
  <si>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</si>
  <si>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</si>
  <si>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</si>
  <si>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</si>
  <si>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</si>
  <si>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</si>
  <si>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</si>
  <si>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</si>
  <si>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</si>
  <si>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</si>
  <si>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</si>
  <si>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</si>
  <si>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</si>
  <si>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</si>
  <si>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</si>
  <si>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</si>
  <si>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</si>
  <si>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</si>
  <si>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</si>
  <si>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</si>
  <si>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</si>
  <si>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</si>
  <si>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</si>
  <si>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</si>
  <si>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</si>
  <si>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</si>
  <si>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</si>
  <si>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</si>
  <si>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</si>
  <si>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</si>
  <si>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</si>
  <si>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</si>
  <si>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</si>
  <si>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</si>
  <si>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</si>
  <si>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</si>
  <si>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</si>
  <si>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</si>
  <si>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</si>
  <si>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</si>
  <si>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</si>
  <si>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</si>
  <si>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</si>
  <si>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</si>
  <si>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</si>
  <si>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</si>
  <si>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</si>
  <si>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</si>
  <si>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</si>
  <si>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</si>
  <si>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</si>
  <si>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</si>
  <si>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</si>
  <si>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</si>
  <si>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</si>
  <si>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</si>
  <si>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</si>
  <si>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</si>
  <si>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</si>
  <si>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</si>
  <si>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</si>
  <si>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</si>
  <si>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</si>
  <si>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</si>
  <si>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</si>
  <si>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</si>
  <si>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</si>
  <si>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</si>
  <si>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</si>
  <si>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</si>
  <si>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</si>
  <si>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</si>
  <si>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</si>
  <si>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</si>
  <si>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</si>
  <si>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</si>
  <si>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</si>
  <si>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</si>
  <si>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</si>
  <si>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</si>
  <si>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</si>
  <si>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</si>
  <si>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</si>
  <si>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</si>
  <si>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</si>
  <si>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</si>
  <si>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</si>
  <si>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</si>
  <si>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</si>
  <si>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</si>
  <si>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</si>
  <si>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</si>
  <si>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</si>
  <si>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</si>
  <si>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</si>
  <si>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</si>
  <si>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</si>
  <si>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</si>
  <si>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</si>
  <si>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</si>
  <si>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</si>
  <si>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</si>
  <si>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</si>
  <si>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</si>
  <si>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</si>
  <si>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</si>
  <si>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</si>
  <si>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</si>
  <si>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</si>
  <si>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</si>
  <si>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</si>
  <si>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</si>
  <si>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</si>
  <si>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</si>
  <si>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</si>
  <si>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</si>
  <si>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</si>
  <si>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</si>
  <si>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</si>
  <si>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</si>
  <si>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</si>
  <si>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</si>
  <si>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</si>
  <si>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</si>
  <si>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</si>
  <si>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</si>
  <si>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</si>
  <si>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</si>
  <si>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</si>
  <si>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</si>
  <si>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</si>
  <si>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</si>
  <si>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</si>
  <si>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</si>
  <si>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</si>
  <si>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</si>
  <si>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</si>
  <si>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</si>
  <si>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</si>
  <si>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</si>
  <si>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</si>
  <si>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</si>
  <si>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</si>
  <si>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</si>
  <si>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</si>
  <si>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</si>
  <si>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</si>
  <si>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</si>
  <si>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</si>
  <si>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</si>
  <si>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</si>
  <si>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</si>
  <si>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</si>
  <si>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</si>
  <si>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</si>
  <si>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</si>
  <si>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</si>
  <si>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</si>
  <si>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</si>
  <si>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</si>
  <si>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</si>
  <si>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</si>
  <si>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</si>
  <si>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</si>
  <si>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</si>
  <si>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</si>
  <si>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</si>
  <si>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</si>
  <si>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</si>
  <si>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</si>
  <si>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</si>
  <si>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</si>
  <si>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</si>
  <si>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</si>
  <si>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</si>
  <si>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</si>
  <si>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</si>
  <si>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</si>
  <si>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</si>
  <si>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</si>
  <si>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</si>
  <si>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</si>
  <si>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</si>
  <si>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</si>
  <si>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</si>
  <si>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</si>
  <si>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</si>
  <si>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</si>
  <si>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</si>
  <si>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</si>
  <si>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</si>
  <si>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</si>
  <si>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</si>
  <si>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</si>
  <si>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</si>
  <si>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</si>
  <si>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</si>
  <si>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</si>
  <si>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</si>
  <si>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</si>
  <si>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</si>
  <si>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</si>
  <si>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</si>
  <si>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</si>
  <si>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</si>
  <si>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</si>
  <si>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</si>
  <si>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</si>
  <si>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</si>
  <si>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</si>
  <si>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</si>
  <si>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</si>
  <si>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</si>
  <si>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</si>
  <si>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</si>
  <si>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</si>
  <si>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</si>
  <si>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</si>
  <si>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</si>
  <si>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</si>
  <si>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</si>
  <si>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</si>
  <si>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</si>
  <si>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</si>
  <si>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</si>
  <si>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</si>
  <si>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</si>
  <si>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</si>
  <si>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</si>
  <si>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</si>
  <si>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</si>
  <si>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</si>
  <si>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</si>
  <si>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</si>
  <si>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</si>
  <si>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</si>
  <si>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</si>
  <si>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</si>
  <si>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</si>
  <si>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</si>
  <si>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</si>
  <si>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</si>
  <si>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</si>
  <si>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</si>
  <si>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</si>
  <si>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</si>
  <si>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</si>
  <si>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</si>
  <si>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</si>
  <si>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</si>
  <si>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</si>
  <si>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</si>
  <si>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</si>
  <si>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</si>
  <si>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</si>
  <si>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</si>
  <si>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</si>
  <si>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</si>
  <si>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</si>
  <si>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</si>
  <si>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</si>
  <si>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</si>
  <si>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</si>
  <si>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</si>
  <si>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</si>
  <si>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</si>
  <si>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</si>
  <si>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</si>
  <si>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</si>
  <si>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</si>
  <si>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</si>
  <si>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</si>
  <si>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</si>
  <si>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</si>
  <si>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</si>
  <si>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</si>
  <si>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</si>
  <si>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</si>
  <si>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</si>
  <si>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</si>
  <si>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</si>
  <si>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</si>
  <si>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</si>
  <si>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</si>
  <si>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</si>
  <si>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</si>
  <si>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</si>
  <si>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</si>
  <si>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</si>
  <si>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</si>
  <si>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</si>
  <si>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</si>
  <si>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</si>
  <si>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</si>
  <si>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</si>
  <si>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</si>
  <si>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</si>
  <si>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</si>
  <si>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</si>
  <si>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</si>
  <si>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</si>
  <si>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</si>
  <si>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</si>
  <si>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</si>
  <si>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</si>
  <si>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</si>
  <si>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</si>
  <si>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</si>
  <si>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</si>
  <si>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</si>
  <si>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</si>
  <si>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</si>
  <si>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</si>
  <si>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</si>
  <si>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</si>
  <si>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</si>
  <si>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</si>
  <si>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</si>
  <si>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</si>
  <si>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</si>
  <si>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</si>
  <si>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</si>
  <si>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</si>
  <si>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</si>
  <si>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</si>
  <si>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</si>
  <si>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</si>
  <si>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</si>
  <si>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</si>
  <si>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</si>
  <si>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</si>
  <si>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</si>
  <si>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</si>
  <si>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</si>
  <si>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</si>
  <si>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</si>
  <si>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</si>
  <si>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</si>
  <si>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</si>
  <si>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</si>
  <si>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</si>
  <si>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</si>
  <si>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</si>
  <si>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</si>
  <si>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</si>
  <si>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</si>
  <si>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</si>
  <si>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</si>
  <si>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</si>
  <si>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</si>
  <si>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</si>
  <si>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</si>
  <si>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</si>
  <si>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</si>
  <si>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</si>
  <si>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</si>
  <si>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</si>
  <si>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</si>
  <si>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</si>
  <si>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</si>
  <si>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</si>
  <si>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</si>
  <si>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</si>
  <si>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</si>
  <si>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</si>
  <si>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</si>
  <si>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</si>
  <si>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</si>
  <si>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</si>
  <si>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</si>
  <si>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</si>
  <si>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</si>
  <si>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</si>
  <si>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</si>
  <si>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</si>
  <si>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</si>
  <si>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</si>
  <si>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</si>
  <si>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</si>
  <si>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</si>
  <si>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</si>
  <si>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</si>
  <si>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</si>
  <si>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</si>
  <si>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</si>
  <si>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</si>
  <si>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</si>
  <si>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</si>
  <si>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</si>
  <si>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</si>
  <si>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</si>
  <si>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</si>
  <si>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</si>
  <si>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</si>
  <si>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</si>
  <si>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</si>
  <si>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</si>
  <si>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</si>
  <si>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</si>
  <si>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</si>
  <si>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</si>
  <si>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</si>
  <si>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</si>
  <si>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</si>
  <si>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</si>
  <si>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</si>
  <si>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</si>
  <si>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</si>
  <si>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</si>
  <si>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</si>
  <si>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</si>
  <si>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</si>
  <si>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</si>
  <si>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</si>
  <si>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</si>
  <si>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</si>
  <si>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</si>
  <si>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</si>
  <si>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</si>
  <si>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</si>
  <si>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</si>
  <si>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</si>
  <si>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</si>
  <si>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</si>
  <si>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</si>
  <si>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</si>
  <si>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</si>
  <si>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</si>
  <si>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</si>
  <si>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</si>
  <si>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</si>
  <si>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</si>
  <si>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</si>
  <si>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</si>
  <si>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</si>
  <si>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</si>
  <si>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</si>
  <si>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</si>
  <si>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</si>
  <si>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</si>
  <si>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</si>
  <si>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</si>
  <si>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</si>
  <si>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</si>
  <si>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</si>
  <si>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</si>
  <si>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</si>
  <si>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</si>
  <si>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</si>
  <si>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</si>
  <si>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</si>
  <si>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</si>
  <si>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</si>
  <si>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</si>
  <si>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</si>
  <si>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</si>
  <si>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</si>
  <si>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</si>
  <si>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</si>
  <si>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</si>
  <si>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</si>
  <si>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</si>
  <si>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</si>
  <si>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</si>
  <si>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</si>
  <si>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</si>
  <si>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</si>
  <si>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</si>
  <si>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</si>
  <si>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</si>
  <si>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</si>
  <si>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</si>
  <si>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</si>
  <si>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</si>
  <si>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</si>
  <si>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</si>
  <si>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</si>
  <si>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</si>
  <si>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</si>
  <si>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</si>
  <si>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</si>
  <si>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</si>
  <si>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</si>
  <si>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</si>
  <si>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</si>
  <si>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</si>
  <si>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</si>
  <si>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</si>
  <si>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</si>
  <si>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</si>
  <si>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</si>
  <si>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</si>
  <si>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</si>
  <si>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</si>
  <si>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</si>
  <si>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</si>
  <si>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</si>
  <si>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</si>
  <si>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</si>
  <si>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</si>
  <si>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</si>
  <si>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</si>
  <si>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</si>
  <si>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</si>
  <si>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</si>
  <si>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</si>
  <si>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</si>
  <si>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</si>
  <si>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</si>
  <si>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</si>
  <si>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</si>
  <si>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</si>
  <si>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</si>
  <si>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</si>
  <si>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</si>
  <si>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</si>
  <si>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</si>
  <si>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</si>
  <si>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</si>
  <si>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</si>
  <si>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</si>
  <si>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</si>
  <si>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</si>
  <si>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</si>
  <si>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</si>
  <si>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</si>
  <si>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</si>
  <si>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</si>
  <si>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</si>
  <si>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</si>
  <si>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</si>
  <si>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</si>
  <si>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</si>
  <si>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</si>
  <si>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</si>
  <si>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</si>
  <si>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</si>
  <si>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</si>
  <si>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</si>
  <si>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</si>
  <si>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</si>
  <si>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</si>
  <si>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</si>
  <si>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</si>
  <si>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</si>
  <si>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</si>
  <si>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</si>
  <si>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</si>
  <si>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</si>
  <si>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</si>
  <si>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</si>
  <si>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</si>
  <si>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</si>
  <si>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</si>
  <si>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</si>
  <si>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</si>
  <si>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</si>
  <si>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</si>
  <si>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</si>
  <si>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</si>
  <si>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</si>
  <si>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</si>
  <si>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</si>
  <si>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</si>
  <si>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</si>
  <si>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</si>
  <si>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</si>
  <si>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</si>
  <si>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</si>
  <si>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</si>
  <si>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</si>
  <si>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</si>
  <si>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</si>
  <si>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</si>
  <si>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</si>
  <si>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</si>
  <si>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</si>
  <si>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</si>
  <si>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</si>
  <si>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</si>
  <si>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</si>
  <si>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</si>
  <si>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</si>
  <si>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</si>
  <si>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</si>
  <si>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</si>
  <si>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</si>
  <si>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</si>
  <si>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</si>
  <si>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</si>
  <si>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</si>
  <si>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</si>
  <si>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</si>
  <si>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</si>
  <si>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</si>
  <si>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</si>
  <si>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</si>
  <si>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</si>
  <si>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</si>
  <si>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</si>
  <si>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</si>
  <si>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</si>
  <si>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</si>
  <si>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</si>
  <si>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</si>
  <si>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</si>
  <si>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</si>
  <si>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</si>
  <si>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</si>
  <si>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</si>
  <si>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</si>
  <si>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</si>
  <si>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</si>
  <si>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</si>
  <si>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</si>
  <si>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</si>
  <si>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</si>
  <si>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</si>
  <si>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</si>
  <si>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</si>
  <si>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</si>
  <si>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</si>
  <si>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</si>
  <si>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</si>
  <si>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</si>
  <si>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</si>
  <si>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</si>
  <si>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</si>
  <si>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</si>
  <si>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</si>
  <si>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</si>
  <si>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</si>
  <si>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</si>
  <si>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</si>
  <si>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</si>
  <si>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</si>
  <si>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</si>
  <si>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</si>
  <si>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</si>
  <si>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</si>
  <si>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</si>
  <si>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</si>
  <si>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</si>
  <si>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</si>
  <si>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</si>
  <si>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</si>
  <si>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</si>
  <si>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</si>
  <si>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</si>
  <si>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</si>
  <si>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</si>
  <si>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</si>
  <si>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</si>
  <si>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</si>
  <si>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</si>
  <si>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</si>
  <si>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</si>
  <si>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</si>
  <si>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</si>
  <si>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</si>
  <si>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</si>
  <si>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</si>
  <si>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</si>
  <si>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</si>
  <si>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</si>
  <si>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</si>
  <si>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</si>
  <si>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</si>
  <si>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</si>
  <si>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</si>
  <si>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</si>
  <si>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</si>
  <si>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</si>
  <si>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</si>
  <si>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</si>
  <si>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</si>
  <si>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</si>
  <si>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</si>
  <si>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</si>
  <si>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</si>
  <si>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</si>
  <si>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</si>
  <si>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</si>
  <si>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</si>
  <si>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</si>
  <si>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</si>
  <si>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</si>
  <si>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</si>
  <si>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</si>
  <si>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</si>
  <si>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</si>
  <si>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</si>
  <si>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</si>
  <si>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</si>
  <si>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</si>
  <si>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</si>
  <si>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</si>
  <si>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</si>
  <si>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</si>
  <si>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</si>
  <si>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</si>
  <si>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</si>
  <si>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</si>
  <si>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</si>
  <si>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</si>
  <si>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</si>
  <si>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</si>
  <si>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</si>
  <si>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</si>
  <si>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</si>
  <si>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</si>
  <si>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</si>
  <si>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</si>
  <si>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</si>
  <si>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</si>
  <si>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</si>
  <si>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</si>
  <si>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</si>
  <si>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</si>
  <si>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</si>
  <si>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</si>
  <si>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</si>
  <si>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</si>
  <si>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</si>
  <si>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</si>
  <si>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</si>
  <si>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</si>
  <si>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</si>
  <si>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</si>
  <si>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</si>
  <si>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</si>
  <si>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</si>
  <si>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</si>
  <si>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</si>
  <si>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</si>
  <si>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</si>
  <si>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</si>
  <si>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</si>
  <si>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</si>
  <si>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</si>
  <si>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</si>
  <si>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</si>
  <si>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</si>
  <si>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</si>
  <si>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</si>
  <si>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</si>
  <si>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</si>
  <si>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</si>
  <si>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</si>
  <si>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</si>
  <si>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</si>
  <si>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</si>
  <si>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</si>
  <si>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</si>
  <si>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</si>
  <si>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</si>
  <si>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</si>
  <si>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</si>
  <si>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</si>
  <si>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</si>
  <si>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</si>
  <si>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</si>
  <si>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</si>
  <si>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</si>
  <si>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</si>
  <si>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</si>
  <si>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</si>
  <si>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</si>
  <si>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</si>
  <si>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</si>
  <si>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</si>
  <si>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</si>
  <si>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</si>
  <si>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</si>
  <si>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</si>
  <si>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</si>
  <si>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</si>
  <si>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</si>
  <si>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</si>
  <si>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</si>
  <si>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</si>
  <si>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</si>
  <si>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</si>
  <si>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</si>
  <si>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</si>
  <si>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</si>
  <si>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</si>
  <si>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</si>
  <si>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</si>
  <si>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</si>
  <si>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</si>
  <si>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</si>
  <si>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</si>
  <si>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</si>
  <si>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</si>
  <si>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</si>
  <si>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</si>
  <si>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</si>
  <si>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</si>
  <si>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</si>
  <si>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</si>
  <si>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</si>
  <si>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</si>
  <si>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</si>
  <si>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</si>
  <si>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</si>
  <si>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</si>
  <si>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</si>
  <si>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</si>
  <si>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</si>
  <si>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</si>
  <si>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</si>
  <si>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</si>
  <si>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</si>
  <si>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</si>
  <si>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</si>
  <si>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</si>
  <si>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</si>
  <si>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</si>
  <si>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</si>
  <si>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</si>
  <si>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</si>
  <si>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</si>
  <si>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</si>
  <si>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</si>
  <si>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</si>
  <si>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</si>
  <si>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</si>
  <si>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</si>
  <si>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</si>
  <si>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</si>
  <si>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</si>
  <si>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</si>
  <si>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</si>
  <si>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</si>
  <si>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</si>
  <si>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</si>
  <si>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</si>
  <si>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</si>
  <si>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</si>
  <si>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</si>
  <si>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</si>
  <si>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</si>
  <si>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</si>
  <si>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</si>
  <si>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</si>
  <si>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</si>
  <si>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</si>
  <si>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</si>
  <si>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</si>
  <si>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</si>
  <si>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</si>
  <si>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</si>
  <si>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</si>
  <si>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</si>
  <si>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</si>
  <si>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</si>
  <si>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</si>
  <si>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</si>
  <si>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</si>
  <si>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</si>
  <si>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</si>
  <si>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</si>
  <si>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</si>
  <si>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</si>
  <si>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</si>
  <si>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</si>
  <si>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</si>
  <si>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</si>
  <si>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</si>
  <si>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</si>
  <si>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</si>
  <si>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</si>
  <si>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</si>
  <si>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</si>
  <si>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</si>
  <si>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</si>
  <si>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</si>
  <si>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</si>
  <si>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</si>
  <si>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</si>
  <si>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</si>
  <si>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</si>
  <si>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</si>
  <si>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</si>
  <si>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</si>
  <si>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</si>
  <si>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</si>
  <si>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</si>
  <si>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</si>
  <si>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</si>
  <si>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</si>
  <si>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</si>
  <si>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</si>
  <si>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</si>
  <si>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</si>
  <si>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</si>
  <si>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</si>
  <si>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</si>
  <si>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</si>
  <si>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</si>
  <si>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</si>
  <si>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</si>
  <si>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</si>
  <si>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</si>
  <si>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</si>
  <si>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</si>
  <si>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</si>
  <si>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</si>
  <si>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</si>
  <si>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</si>
  <si>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</si>
  <si>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</si>
  <si>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</si>
  <si>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</si>
  <si>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</si>
  <si>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</si>
  <si>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</si>
  <si>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</si>
  <si>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</si>
  <si>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</si>
  <si>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</si>
  <si>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</si>
  <si>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</si>
  <si>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</si>
  <si>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</si>
  <si>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</si>
  <si>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</si>
  <si>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</si>
  <si>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</si>
  <si>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</si>
  <si>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</si>
  <si>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</si>
  <si>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</si>
  <si>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</si>
  <si>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</si>
  <si>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</si>
  <si>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</si>
  <si>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</si>
  <si>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</si>
  <si>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</si>
  <si>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</si>
  <si>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</si>
  <si>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</si>
  <si>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</si>
  <si>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</si>
  <si>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</si>
  <si>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</si>
  <si>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</si>
  <si>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</si>
  <si>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</si>
  <si>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</si>
  <si>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</si>
  <si>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</si>
  <si>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</si>
  <si>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</si>
  <si>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</si>
  <si>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</si>
  <si>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</si>
  <si>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</si>
  <si>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</si>
  <si>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</si>
  <si>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</si>
  <si>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</si>
  <si>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</si>
  <si>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</si>
  <si>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</si>
  <si>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</si>
  <si>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</si>
  <si>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</si>
  <si>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</si>
  <si>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</si>
  <si>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</si>
  <si>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</si>
  <si>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</si>
  <si>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</si>
  <si>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</si>
  <si>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</si>
  <si>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</si>
  <si>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</si>
  <si>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</si>
  <si>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</si>
  <si>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</si>
  <si>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</si>
  <si>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</si>
  <si>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</si>
  <si>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</si>
  <si>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</si>
  <si>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</si>
  <si>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</si>
  <si>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</si>
  <si>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</si>
  <si>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</si>
  <si>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</si>
  <si>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</si>
  <si>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</si>
  <si>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</si>
  <si>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</si>
  <si>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</si>
  <si>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</si>
  <si>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</si>
  <si>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</si>
  <si>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</si>
  <si>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</si>
  <si>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</si>
  <si>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</si>
  <si>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</si>
  <si>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</si>
  <si>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</si>
  <si>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</si>
  <si>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</si>
  <si>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</si>
  <si>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</si>
  <si>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</si>
  <si>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</si>
  <si>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</si>
  <si>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</si>
  <si>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</si>
  <si>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</si>
  <si>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</si>
  <si>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</si>
  <si>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</si>
  <si>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</si>
  <si>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</si>
  <si>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</si>
  <si>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</si>
  <si>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</si>
  <si>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</si>
  <si>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</si>
  <si>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</si>
  <si>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</si>
  <si>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</si>
  <si>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</si>
  <si>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</si>
  <si>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</si>
  <si>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</si>
  <si>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</si>
  <si>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</si>
  <si>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</si>
  <si>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</si>
  <si>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</si>
  <si>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</si>
  <si>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</si>
  <si>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</si>
  <si>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</si>
  <si>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</si>
  <si>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</si>
  <si>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</si>
  <si>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</si>
  <si>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</si>
  <si>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</si>
  <si>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</si>
  <si>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</si>
  <si>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</si>
  <si>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</si>
  <si>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</si>
  <si>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</si>
  <si>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</si>
  <si>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</si>
  <si>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</si>
  <si>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</si>
  <si>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</si>
  <si>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</si>
  <si>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</si>
  <si>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</si>
  <si>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</si>
  <si>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</si>
  <si>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</si>
  <si>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</si>
  <si>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</si>
  <si>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</si>
  <si>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</si>
  <si>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</si>
  <si>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</si>
  <si>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</si>
  <si>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</si>
  <si>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</si>
  <si>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</si>
  <si>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</si>
  <si>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</si>
  <si>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</si>
  <si>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</si>
  <si>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</si>
  <si>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</si>
  <si>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</si>
  <si>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</si>
  <si>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</si>
  <si>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</si>
  <si>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</si>
  <si>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</si>
  <si>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</si>
  <si>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</si>
  <si>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</si>
  <si>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</si>
  <si>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</si>
  <si>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</si>
  <si>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</si>
  <si>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</si>
  <si>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</si>
  <si>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</si>
  <si>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</si>
  <si>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</si>
  <si>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</si>
  <si>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</si>
  <si>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</si>
  <si>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</si>
  <si>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</si>
  <si>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</si>
  <si>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</si>
  <si>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</si>
  <si>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</si>
  <si>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</si>
  <si>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</si>
  <si>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</si>
  <si>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</si>
  <si>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</si>
  <si>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</si>
  <si>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</si>
  <si>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</si>
  <si>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</si>
  <si>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</si>
  <si>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</si>
  <si>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</si>
  <si>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</si>
  <si>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</si>
  <si>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</si>
  <si>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</si>
  <si>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</si>
  <si>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</si>
  <si>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</si>
  <si>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</si>
  <si>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</si>
  <si>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</si>
  <si>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</si>
  <si>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</si>
  <si>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</si>
  <si>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</si>
  <si>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</si>
  <si>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</si>
  <si>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</si>
  <si>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</si>
  <si>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</si>
  <si>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</si>
  <si>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</si>
  <si>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</si>
  <si>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</si>
  <si>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</si>
  <si>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</si>
  <si>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</si>
  <si>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</si>
  <si>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</si>
  <si>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</si>
  <si>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</si>
  <si>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</si>
  <si>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</si>
  <si>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</si>
  <si>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</si>
  <si>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</si>
  <si>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</si>
  <si>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</si>
  <si>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</si>
  <si>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</si>
  <si>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</si>
  <si>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</si>
  <si>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</si>
  <si>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</si>
  <si>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</si>
  <si>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</si>
  <si>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</si>
  <si>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</si>
  <si>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</si>
  <si>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</si>
  <si>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</si>
  <si>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</si>
  <si>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</si>
  <si>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</si>
  <si>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</si>
  <si>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</si>
  <si>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</si>
  <si>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</si>
  <si>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</si>
  <si>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</si>
  <si>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</si>
  <si>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</si>
  <si>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</si>
  <si>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</si>
  <si>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</si>
  <si>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</si>
  <si>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</si>
  <si>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</si>
  <si>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</si>
  <si>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</si>
  <si>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</si>
  <si>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</si>
  <si>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</si>
  <si>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</si>
  <si>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</si>
  <si>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</si>
  <si>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</si>
  <si>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</si>
  <si>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</si>
  <si>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</si>
  <si>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</si>
  <si>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</si>
  <si>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</si>
  <si>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</si>
  <si>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</si>
  <si>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</si>
  <si>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</si>
  <si>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</si>
  <si>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</si>
  <si>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</si>
  <si>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</si>
  <si>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</si>
  <si>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</si>
  <si>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</si>
  <si>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</si>
  <si>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</si>
  <si>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</si>
  <si>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</si>
  <si>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</si>
  <si>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</si>
  <si>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</si>
  <si>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</si>
  <si>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</si>
  <si>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</si>
  <si>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</si>
  <si>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</si>
  <si>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</si>
  <si>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</si>
  <si>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</si>
  <si>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</si>
  <si>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</si>
  <si>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</si>
  <si>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</si>
  <si>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</si>
  <si>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</si>
  <si>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</si>
  <si>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</si>
  <si>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</si>
  <si>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</si>
  <si>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</si>
  <si>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</si>
  <si>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</si>
  <si>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</si>
  <si>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</si>
  <si>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</si>
  <si>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</si>
  <si>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</si>
  <si>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</si>
  <si>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</si>
  <si>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</si>
  <si>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</si>
  <si>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</si>
  <si>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</si>
  <si>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</si>
  <si>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</si>
  <si>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</si>
  <si>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</si>
  <si>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</si>
  <si>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</si>
  <si>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</si>
  <si>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</si>
  <si>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</si>
  <si>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</si>
  <si>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</si>
  <si>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</si>
  <si>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</si>
  <si>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</si>
  <si>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</si>
  <si>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</si>
  <si>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</si>
  <si>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</si>
  <si>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</si>
  <si>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</si>
  <si>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</si>
  <si>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</si>
  <si>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</si>
  <si>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</si>
  <si>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</si>
  <si>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</si>
  <si>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</si>
  <si>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</si>
  <si>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</si>
  <si>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</si>
  <si>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</si>
  <si>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</si>
  <si>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</si>
  <si>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</si>
  <si>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</si>
  <si>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</si>
  <si>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</si>
  <si>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</si>
  <si>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</si>
  <si>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</si>
  <si>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</si>
  <si>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</si>
  <si>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</si>
  <si>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</si>
  <si>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</si>
  <si>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</si>
  <si>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</si>
  <si>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</si>
  <si>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</si>
  <si>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</si>
  <si>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</si>
  <si>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</si>
  <si>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</si>
  <si>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</si>
  <si>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</si>
  <si>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</si>
  <si>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</si>
  <si>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</si>
  <si>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</si>
  <si>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</si>
  <si>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</si>
  <si>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</si>
  <si>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</si>
  <si>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</si>
  <si>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</si>
  <si>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</si>
  <si>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</si>
  <si>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</si>
  <si>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</si>
  <si>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</si>
  <si>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</si>
  <si>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</si>
  <si>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</si>
  <si>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</si>
  <si>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</si>
  <si>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</si>
  <si>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</si>
  <si>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</si>
  <si>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</si>
  <si>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</si>
  <si>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</si>
  <si>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</si>
  <si>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</si>
  <si>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</si>
  <si>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</si>
  <si>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</si>
  <si>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</si>
  <si>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</si>
  <si>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</si>
  <si>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</si>
  <si>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</si>
  <si>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</si>
  <si>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</si>
  <si>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</si>
  <si>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</si>
  <si>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</si>
  <si>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</si>
  <si>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</si>
  <si>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</si>
  <si>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</si>
  <si>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</si>
  <si>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</si>
  <si>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</si>
  <si>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</si>
  <si>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</si>
  <si>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</si>
  <si>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</si>
  <si>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</si>
  <si>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</si>
  <si>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</si>
  <si>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</si>
  <si>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</si>
  <si>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</si>
  <si>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</si>
  <si>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</si>
  <si>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</si>
  <si>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</si>
  <si>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</si>
  <si>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</si>
  <si>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</si>
  <si>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</si>
  <si>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</si>
  <si>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</si>
  <si>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</si>
  <si>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</si>
  <si>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</si>
  <si>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</si>
  <si>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</si>
  <si>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</si>
  <si>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</si>
  <si>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</si>
  <si>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</si>
  <si>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</si>
  <si>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</si>
  <si>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</si>
  <si>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</si>
  <si>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</si>
  <si>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</si>
  <si>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</si>
  <si>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</si>
  <si>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</si>
  <si>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</si>
  <si>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</si>
  <si>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</si>
  <si>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</si>
  <si>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</si>
  <si>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</si>
  <si>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</si>
  <si>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</si>
  <si>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</si>
  <si>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</si>
  <si>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</si>
  <si>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</si>
  <si>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</si>
  <si>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</si>
  <si>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</si>
  <si>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</si>
  <si>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</si>
  <si>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</si>
  <si>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</si>
  <si>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</si>
  <si>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</si>
  <si>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</si>
  <si>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</si>
  <si>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</si>
  <si>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</si>
  <si>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</si>
  <si>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</si>
  <si>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</si>
  <si>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</si>
  <si>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</si>
  <si>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</si>
  <si>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</si>
  <si>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</si>
  <si>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</si>
  <si>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</si>
  <si>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</si>
  <si>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</si>
  <si>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</si>
  <si>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</si>
  <si>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</si>
  <si>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</si>
  <si>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</si>
  <si>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</si>
  <si>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</si>
  <si>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</si>
  <si>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</si>
  <si>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</si>
  <si>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</si>
  <si>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</si>
  <si>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</si>
  <si>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</si>
  <si>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</si>
  <si>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</si>
  <si>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</si>
  <si>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</si>
  <si>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</si>
  <si>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</si>
  <si>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</si>
  <si>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</si>
  <si>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</si>
  <si>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</si>
  <si>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</si>
  <si>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</si>
  <si>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</si>
  <si>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</si>
  <si>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</si>
  <si>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</si>
  <si>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</si>
  <si>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</si>
  <si>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</si>
  <si>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</si>
  <si>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</si>
  <si>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</si>
  <si>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</si>
  <si>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</si>
  <si>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</si>
  <si>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</si>
  <si>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</si>
  <si>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</si>
  <si>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</si>
  <si>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</si>
  <si>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</si>
  <si>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</si>
  <si>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</si>
  <si>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</si>
  <si>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</si>
  <si>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</si>
  <si>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</si>
  <si>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</si>
  <si>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</si>
  <si>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</si>
  <si>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</si>
  <si>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</si>
  <si>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</si>
  <si>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</si>
  <si>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</si>
  <si>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</si>
  <si>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</si>
  <si>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</si>
  <si>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</si>
  <si>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</si>
  <si>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</si>
  <si>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</si>
  <si>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</si>
  <si>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</si>
  <si>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</si>
  <si>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</si>
  <si>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</si>
  <si>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</si>
  <si>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</si>
  <si>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</si>
  <si>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</si>
  <si>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</si>
  <si>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</si>
  <si>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</si>
  <si>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</si>
  <si>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</si>
  <si>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</si>
  <si>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</si>
  <si>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</si>
  <si>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</si>
  <si>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</si>
  <si>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</si>
  <si>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</si>
  <si>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</si>
  <si>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</si>
  <si>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</si>
  <si>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</si>
  <si>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</si>
  <si>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</si>
  <si>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</si>
  <si>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</si>
  <si>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</si>
  <si>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</si>
  <si>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</si>
  <si>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</si>
  <si>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</si>
  <si>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</si>
  <si>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</si>
  <si>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</si>
  <si>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</si>
  <si>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</si>
  <si>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</si>
  <si>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</si>
  <si>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</si>
  <si>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</si>
  <si>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</si>
  <si>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</si>
  <si>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</si>
  <si>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</si>
  <si>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</si>
  <si>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</si>
  <si>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</si>
  <si>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</si>
  <si>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</si>
  <si>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</si>
  <si>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</si>
  <si>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</si>
  <si>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</si>
  <si>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</si>
  <si>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</si>
  <si>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</si>
  <si>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</si>
  <si>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</si>
  <si>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</si>
  <si>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</si>
  <si>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</si>
  <si>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</si>
  <si>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</si>
  <si>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</si>
  <si>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</si>
  <si>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</si>
  <si>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</si>
  <si>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</si>
  <si>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</si>
  <si>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</si>
  <si>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</si>
  <si>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</si>
  <si>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</si>
  <si>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</si>
  <si>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</si>
  <si>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</si>
  <si>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</si>
  <si>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</si>
  <si>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</si>
  <si>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</si>
  <si>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</si>
  <si>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</si>
  <si>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</si>
  <si>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</si>
  <si>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</si>
  <si>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</si>
  <si>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</si>
  <si>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</si>
  <si>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</si>
  <si>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</si>
  <si>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</si>
  <si>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</si>
  <si>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</si>
  <si>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</si>
  <si>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</si>
  <si>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</si>
  <si>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</si>
  <si>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</si>
  <si>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</si>
  <si>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</si>
  <si>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</si>
  <si>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</si>
  <si>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</si>
  <si>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</si>
  <si>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</si>
  <si>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</si>
  <si>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</si>
  <si>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</si>
  <si>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</si>
  <si>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</si>
  <si>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</si>
  <si>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</si>
  <si>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</si>
  <si>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</si>
  <si>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</si>
  <si>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</si>
  <si>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</si>
  <si>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</si>
  <si>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</si>
  <si>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</si>
  <si>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</si>
  <si>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</si>
  <si>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</si>
  <si>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</si>
  <si>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</si>
  <si>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</si>
  <si>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</si>
  <si>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</si>
  <si>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</si>
  <si>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</si>
  <si>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</si>
  <si>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</si>
  <si>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</si>
  <si>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</si>
  <si>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</si>
  <si>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</si>
  <si>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</si>
  <si>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</si>
  <si>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</si>
  <si>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</si>
  <si>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</si>
  <si>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</si>
  <si>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</si>
  <si>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</si>
  <si>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</si>
  <si>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</si>
  <si>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</si>
  <si>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</si>
  <si>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</si>
  <si>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</si>
  <si>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</si>
  <si>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</si>
  <si>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</si>
  <si>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</si>
  <si>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</si>
  <si>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</si>
  <si>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</si>
  <si>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</si>
  <si>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</si>
  <si>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</si>
  <si>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</si>
  <si>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</si>
  <si>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</si>
  <si>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</si>
  <si>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</si>
  <si>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</si>
  <si>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</si>
  <si>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</si>
  <si>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</si>
  <si>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</si>
  <si>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</si>
  <si>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</si>
  <si>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</si>
  <si>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</si>
  <si>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</si>
  <si>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</si>
  <si>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</si>
  <si>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</si>
  <si>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</si>
  <si>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</si>
  <si>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</si>
  <si>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</si>
  <si>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</si>
  <si>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</si>
  <si>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</si>
  <si>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</si>
  <si>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</si>
  <si>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</si>
  <si>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</si>
  <si>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</si>
  <si>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</si>
  <si>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</si>
  <si>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</si>
  <si>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</si>
  <si>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</si>
  <si>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</si>
  <si>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</si>
  <si>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</si>
  <si>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</si>
  <si>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</si>
  <si>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</si>
  <si>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</si>
  <si>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</si>
  <si>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</si>
  <si>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</si>
  <si>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</si>
  <si>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</si>
  <si>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</si>
  <si>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</si>
  <si>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</si>
  <si>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</si>
  <si>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</si>
  <si>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</si>
  <si>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</si>
  <si>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</si>
  <si>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</si>
  <si>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</si>
  <si>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</si>
  <si>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</si>
  <si>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</si>
  <si>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</si>
  <si>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</si>
  <si>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</si>
  <si>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</si>
  <si>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</si>
  <si>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</si>
  <si>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</si>
  <si>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</si>
  <si>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</si>
  <si>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</si>
  <si>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</si>
  <si>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</si>
  <si>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</si>
  <si>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</si>
  <si>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</si>
  <si>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</si>
  <si>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</si>
  <si>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</si>
  <si>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</si>
  <si>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</si>
  <si>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</si>
  <si>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</si>
  <si>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</si>
  <si>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</si>
  <si>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</si>
  <si>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</si>
  <si>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</si>
  <si>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</si>
  <si>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</si>
  <si>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</si>
  <si>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</si>
  <si>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</si>
  <si>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</si>
  <si>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</si>
  <si>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</si>
  <si>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</si>
  <si>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</si>
  <si>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</si>
  <si>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</si>
  <si>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</si>
  <si>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</si>
  <si>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</si>
  <si>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</si>
  <si>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</si>
  <si>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</si>
  <si>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</si>
  <si>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</si>
  <si>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</si>
  <si>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</si>
  <si>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</si>
  <si>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</si>
  <si>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</si>
  <si>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</si>
  <si>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</si>
  <si>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</si>
  <si>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</si>
  <si>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</si>
  <si>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</si>
  <si>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</si>
  <si>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</si>
  <si>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</si>
  <si>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</si>
  <si>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</si>
  <si>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</si>
  <si>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</si>
  <si>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</si>
  <si>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</si>
  <si>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</si>
  <si>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</si>
  <si>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</si>
  <si>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</si>
  <si>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</si>
  <si>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</si>
  <si>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</si>
  <si>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</si>
  <si>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</si>
  <si>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</si>
  <si>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</si>
  <si>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</si>
  <si>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</si>
  <si>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</si>
  <si>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</si>
  <si>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</si>
  <si>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</si>
  <si>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</si>
  <si>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</si>
  <si>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</si>
  <si>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</si>
  <si>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</si>
  <si>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</si>
  <si>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</si>
  <si>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</si>
  <si>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</si>
  <si>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</si>
  <si>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</si>
  <si>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</si>
  <si>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</si>
  <si>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</si>
  <si>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</si>
  <si>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</si>
  <si>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</si>
  <si>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</si>
  <si>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</si>
  <si>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</si>
  <si>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</si>
  <si>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</si>
  <si>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</si>
  <si>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</si>
  <si>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</si>
  <si>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</si>
  <si>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</si>
  <si>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</si>
  <si>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</si>
  <si>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</si>
  <si>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</si>
  <si>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</si>
  <si>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</si>
  <si>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</si>
  <si>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</si>
  <si>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</si>
  <si>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</si>
  <si>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</si>
  <si>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</si>
  <si>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</si>
  <si>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</si>
  <si>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</si>
  <si>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</si>
  <si>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</si>
  <si>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</si>
  <si>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</si>
  <si>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</si>
  <si>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</si>
  <si>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</si>
  <si>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</si>
  <si>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</si>
  <si>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</si>
  <si>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</si>
  <si>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</si>
  <si>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</si>
  <si>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</si>
  <si>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</si>
  <si>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</si>
  <si>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</si>
  <si>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</si>
  <si>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</si>
  <si>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</si>
  <si>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</si>
  <si>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</si>
  <si>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</si>
  <si>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</si>
  <si>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</si>
  <si>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</si>
  <si>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</si>
  <si>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</si>
  <si>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</si>
  <si>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</si>
  <si>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</si>
  <si>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</si>
  <si>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</si>
  <si>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</si>
  <si>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</si>
  <si>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</si>
  <si>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</si>
  <si>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</si>
  <si>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</si>
  <si>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</si>
  <si>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</si>
  <si>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</si>
  <si>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</si>
  <si>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</si>
  <si>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</si>
  <si>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</si>
  <si>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</si>
  <si>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</si>
  <si>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</si>
  <si>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</si>
  <si>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</si>
  <si>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</si>
  <si>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</si>
  <si>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</si>
  <si>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</si>
  <si>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</si>
  <si>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</si>
  <si>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</si>
  <si>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</si>
  <si>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</si>
  <si>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</si>
  <si>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</si>
  <si>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</si>
  <si>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</si>
  <si>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</si>
  <si>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</si>
  <si>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</si>
  <si>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</si>
  <si>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</si>
  <si>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</si>
  <si>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</si>
  <si>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</si>
  <si>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</si>
  <si>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</si>
  <si>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</si>
  <si>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</si>
  <si>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</si>
  <si>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</si>
  <si>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</si>
  <si>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</si>
  <si>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</si>
  <si>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</si>
  <si>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</si>
  <si>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</si>
  <si>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</si>
  <si>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</si>
  <si>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</si>
  <si>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</si>
  <si>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</si>
  <si>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</si>
  <si>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</si>
  <si>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</si>
  <si>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</si>
  <si>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</si>
  <si>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</si>
  <si>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</si>
  <si>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</si>
  <si>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</si>
  <si>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</si>
  <si>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</si>
  <si>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</si>
  <si>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</si>
  <si>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</si>
  <si>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</si>
  <si>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</si>
  <si>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</si>
  <si>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</si>
  <si>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</si>
  <si>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</si>
  <si>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</si>
  <si>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</si>
  <si>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</si>
  <si>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</si>
  <si>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</si>
  <si>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</si>
  <si>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</si>
  <si>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</si>
  <si>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</si>
  <si>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</si>
  <si>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</si>
  <si>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</si>
  <si>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</si>
  <si>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</si>
  <si>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</si>
  <si>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</si>
  <si>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</si>
  <si>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</si>
  <si>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</si>
  <si>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</si>
  <si>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</si>
  <si>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</si>
  <si>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</si>
  <si>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</si>
  <si>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</si>
  <si>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</si>
  <si>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</si>
  <si>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</si>
  <si>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</si>
  <si>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</si>
  <si>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</si>
  <si>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</si>
  <si>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</si>
  <si>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</si>
  <si>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</si>
  <si>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</si>
  <si>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</si>
  <si>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</si>
  <si>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</si>
  <si>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</si>
  <si>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</si>
  <si>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</si>
  <si>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</si>
  <si>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</si>
  <si>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</si>
  <si>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</si>
  <si>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</si>
  <si>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</si>
  <si>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</si>
  <si>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</si>
  <si>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</si>
  <si>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</si>
  <si>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</si>
  <si>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</si>
  <si>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</si>
  <si>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</si>
  <si>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</si>
  <si>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</si>
  <si>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</si>
  <si>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</si>
  <si>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</si>
  <si>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</si>
  <si>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</si>
  <si>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</si>
  <si>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</si>
  <si>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</si>
  <si>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</si>
  <si>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</si>
  <si>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</si>
  <si>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</si>
  <si>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</si>
  <si>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</si>
  <si>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</si>
  <si>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</si>
  <si>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</si>
  <si>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</si>
  <si>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</si>
  <si>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</si>
  <si>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</si>
  <si>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</si>
  <si>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</si>
  <si>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</si>
  <si>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</si>
  <si>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</si>
  <si>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</si>
  <si>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</si>
  <si>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</si>
  <si>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</si>
  <si>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</si>
  <si>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</si>
  <si>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</si>
  <si>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</si>
  <si>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</si>
  <si>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</si>
  <si>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</si>
  <si>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</si>
  <si>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</si>
  <si>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</si>
  <si>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</si>
  <si>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</si>
  <si>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</si>
  <si>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</si>
  <si>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</si>
  <si>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</si>
  <si>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</si>
  <si>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</si>
  <si>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</si>
  <si>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</si>
  <si>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</si>
  <si>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</si>
  <si>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</si>
  <si>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</si>
  <si>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</si>
  <si>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</si>
  <si>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</si>
  <si>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</si>
  <si>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</si>
  <si>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</si>
  <si>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</si>
  <si>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</si>
  <si>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</si>
  <si>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</si>
  <si>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</si>
  <si>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</si>
  <si>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</si>
  <si>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</si>
  <si>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</si>
  <si>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</si>
  <si>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</si>
  <si>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</si>
  <si>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</si>
  <si>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</si>
  <si>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</si>
  <si>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</si>
  <si>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</si>
  <si>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</si>
  <si>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</si>
  <si>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</si>
  <si>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</si>
  <si>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</si>
  <si>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</si>
  <si>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</si>
  <si>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</si>
  <si>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</si>
  <si>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</si>
  <si>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</si>
  <si>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</si>
  <si>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</si>
  <si>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</si>
  <si>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</si>
  <si>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</si>
  <si>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</si>
  <si>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</si>
  <si>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</si>
  <si>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</si>
  <si>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</si>
  <si>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</si>
  <si>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</si>
  <si>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</si>
  <si>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</si>
  <si>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</si>
  <si>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</si>
  <si>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</si>
  <si>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</si>
  <si>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</si>
  <si>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</si>
  <si>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</si>
  <si>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</si>
  <si>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</si>
  <si>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</si>
  <si>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</si>
  <si>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</si>
  <si>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</si>
  <si>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</si>
  <si>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</si>
  <si>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</si>
  <si>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</si>
  <si>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</si>
  <si>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</si>
  <si>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</si>
  <si>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</si>
  <si>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</si>
  <si>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</si>
  <si>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</si>
  <si>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</si>
  <si>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</si>
  <si>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</si>
  <si>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</si>
  <si>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</si>
  <si>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</si>
  <si>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</si>
  <si>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</si>
  <si>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</si>
  <si>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</si>
  <si>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</si>
  <si>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</si>
  <si>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</si>
  <si>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</si>
  <si>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</si>
  <si>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</si>
  <si>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</si>
  <si>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</si>
  <si>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</si>
  <si>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</si>
  <si>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</si>
  <si>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</si>
  <si>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</si>
  <si>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</si>
  <si>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</si>
  <si>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</si>
  <si>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</si>
  <si>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</si>
  <si>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</si>
  <si>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</si>
  <si>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</si>
  <si>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</si>
  <si>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</si>
  <si>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</si>
  <si>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</si>
  <si>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</si>
  <si>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</si>
  <si>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</si>
  <si>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</si>
  <si>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</si>
  <si>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</si>
  <si>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</si>
  <si>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</si>
  <si>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</si>
  <si>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</si>
  <si>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</si>
  <si>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</si>
  <si>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</si>
  <si>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</si>
  <si>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</si>
  <si>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</si>
  <si>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</si>
  <si>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</si>
  <si>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</si>
  <si>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</si>
  <si>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</si>
  <si>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</si>
  <si>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</si>
  <si>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</si>
  <si>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</si>
  <si>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</si>
  <si>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</si>
  <si>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</si>
  <si>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</si>
  <si>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</si>
  <si>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</si>
  <si>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</si>
  <si>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</si>
  <si>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</si>
  <si>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</si>
  <si>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</si>
  <si>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</si>
  <si>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</si>
  <si>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</si>
  <si>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</si>
  <si>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</si>
  <si>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</si>
  <si>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</si>
  <si>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</si>
  <si>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</si>
  <si>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</si>
  <si>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</si>
  <si>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</si>
  <si>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</si>
  <si>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</si>
  <si>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</si>
  <si>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</si>
  <si>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</si>
  <si>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</si>
  <si>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</si>
  <si>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</si>
  <si>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</si>
  <si>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</si>
  <si>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</si>
  <si>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</si>
  <si>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</si>
  <si>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</si>
  <si>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</si>
  <si>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</si>
  <si>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</si>
  <si>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</si>
  <si>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</si>
  <si>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</si>
  <si>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</si>
  <si>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</si>
  <si>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</si>
  <si>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</si>
  <si>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</si>
  <si>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</si>
  <si>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</si>
  <si>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</si>
  <si>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</si>
  <si>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</si>
  <si>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</si>
  <si>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</si>
  <si>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</si>
  <si>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</si>
  <si>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</si>
  <si>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</si>
  <si>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</si>
  <si>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</si>
  <si>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</si>
  <si>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</si>
  <si>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</si>
  <si>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</si>
  <si>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</si>
  <si>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</si>
  <si>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</si>
  <si>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</si>
  <si>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</si>
  <si>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</si>
  <si>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</si>
  <si>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</si>
  <si>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</si>
  <si>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</si>
  <si>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</si>
  <si>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</si>
  <si>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</si>
  <si>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</si>
  <si>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</si>
  <si>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</si>
  <si>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</si>
  <si>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</si>
  <si>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</si>
  <si>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</si>
  <si>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</si>
  <si>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</si>
  <si>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</si>
  <si>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</si>
  <si>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</si>
  <si>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</si>
  <si>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</si>
  <si>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</si>
  <si>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</si>
  <si>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</si>
  <si>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</si>
  <si>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</si>
  <si>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</si>
  <si>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</si>
  <si>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</si>
  <si>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</si>
  <si>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</si>
  <si>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</si>
  <si>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</si>
  <si>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</si>
  <si>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</si>
  <si>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</si>
  <si>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</si>
  <si>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</si>
  <si>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</si>
  <si>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</si>
  <si>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</si>
  <si>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</si>
  <si>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</si>
  <si>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</si>
  <si>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</si>
  <si>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</si>
  <si>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</si>
  <si>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</si>
  <si>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</si>
  <si>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</si>
  <si>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</si>
  <si>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</si>
  <si>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</si>
  <si>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</si>
  <si>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</si>
  <si>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</si>
  <si>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</si>
  <si>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</si>
  <si>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</si>
  <si>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</si>
  <si>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</si>
  <si>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</si>
  <si>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</si>
  <si>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</si>
  <si>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</si>
  <si>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</si>
  <si>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</si>
  <si>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</si>
  <si>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</si>
  <si>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</si>
  <si>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</si>
  <si>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</si>
  <si>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</si>
  <si>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</si>
  <si>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</si>
  <si>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</si>
  <si>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</si>
  <si>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</si>
  <si>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</si>
  <si>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</si>
  <si>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</si>
  <si>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</si>
  <si>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</si>
  <si>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</si>
  <si>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</si>
  <si>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</si>
  <si>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</si>
  <si>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</si>
  <si>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</si>
  <si>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</si>
  <si>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</si>
  <si>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</si>
  <si>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</si>
  <si>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</si>
  <si>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</si>
  <si>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</si>
  <si>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</si>
  <si>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</si>
  <si>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</si>
  <si>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</si>
  <si>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</si>
  <si>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</si>
  <si>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</si>
  <si>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</si>
  <si>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</si>
  <si>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</si>
  <si>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</si>
  <si>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</si>
  <si>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</si>
  <si>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</si>
  <si>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</si>
  <si>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</si>
  <si>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</si>
  <si>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</si>
  <si>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</si>
  <si>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</si>
  <si>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</si>
  <si>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</si>
  <si>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</si>
  <si>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</si>
  <si>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</si>
  <si>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</si>
  <si>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</si>
  <si>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</si>
  <si>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</si>
  <si>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</si>
  <si>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</si>
  <si>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</si>
  <si>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</si>
  <si>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</si>
  <si>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</si>
  <si>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</si>
  <si>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</si>
  <si>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</si>
  <si>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</si>
  <si>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</si>
  <si>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</si>
  <si>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</si>
  <si>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</si>
  <si>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</si>
  <si>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</si>
  <si>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</si>
  <si>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</si>
  <si>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</si>
  <si>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</si>
  <si>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</si>
  <si>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</si>
  <si>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</si>
  <si>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</si>
  <si>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</si>
  <si>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</si>
  <si>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</si>
  <si>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</si>
  <si>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</si>
  <si>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</si>
  <si>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</si>
  <si>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</si>
  <si>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</si>
  <si>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</si>
  <si>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</si>
  <si>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</si>
  <si>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</si>
  <si>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</si>
  <si>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</si>
  <si>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</si>
  <si>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</si>
  <si>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</si>
  <si>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</si>
  <si>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</si>
  <si>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</si>
  <si>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</si>
  <si>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</si>
  <si>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</si>
  <si>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</si>
  <si>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</si>
  <si>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</si>
  <si>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</si>
  <si>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</si>
  <si>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</si>
  <si>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</si>
  <si>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</si>
  <si>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</si>
  <si>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</si>
  <si>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</si>
  <si>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</si>
  <si>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</si>
  <si>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</si>
  <si>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</si>
  <si>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</si>
  <si>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</si>
  <si>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</si>
  <si>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</si>
  <si>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</si>
  <si>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</si>
  <si>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</si>
  <si>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</si>
  <si>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</si>
  <si>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</si>
  <si>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</si>
  <si>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</si>
  <si>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</si>
  <si>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</si>
  <si>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</si>
  <si>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</si>
  <si>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</si>
  <si>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</si>
  <si>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</si>
  <si>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</si>
  <si>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</si>
  <si>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</si>
  <si>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</si>
  <si>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</si>
  <si>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</si>
  <si>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</si>
  <si>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</si>
  <si>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</si>
  <si>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</si>
  <si>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</si>
  <si>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</si>
  <si>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</si>
  <si>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</si>
  <si>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</si>
  <si>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</si>
  <si>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</si>
  <si>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</si>
  <si>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</si>
  <si>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</si>
  <si>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</si>
  <si>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</si>
  <si>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</si>
  <si>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</si>
  <si>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</si>
  <si>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</si>
  <si>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</si>
  <si>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</si>
  <si>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</si>
  <si>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</si>
  <si>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</si>
  <si>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</si>
  <si>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</si>
  <si>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</si>
  <si>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</si>
  <si>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</si>
  <si>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</si>
  <si>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</si>
  <si>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</si>
  <si>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</si>
  <si>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</si>
  <si>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</si>
  <si>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</si>
  <si>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</si>
  <si>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</si>
  <si>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</si>
  <si>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</si>
  <si>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</si>
  <si>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</si>
  <si>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</si>
  <si>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</si>
  <si>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</si>
  <si>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</si>
  <si>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</si>
  <si>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</si>
  <si>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</si>
  <si>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</si>
  <si>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</si>
  <si>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</si>
  <si>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</si>
  <si>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</si>
  <si>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</si>
  <si>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</si>
  <si>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</si>
  <si>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</si>
  <si>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</si>
  <si>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</si>
  <si>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</si>
  <si>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</si>
  <si>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</si>
  <si>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</si>
  <si>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</si>
  <si>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</si>
  <si>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</si>
  <si>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</si>
  <si>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</si>
  <si>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</si>
  <si>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</si>
  <si>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</si>
  <si>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</si>
  <si>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</si>
  <si>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</si>
  <si>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</si>
  <si>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</si>
  <si>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</si>
  <si>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</si>
  <si>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</si>
  <si>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</si>
  <si>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</si>
  <si>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</si>
  <si>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</si>
  <si>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</si>
  <si>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</si>
  <si>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</si>
  <si>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</si>
  <si>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</si>
  <si>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</si>
  <si>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</si>
  <si>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</si>
  <si>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</si>
  <si>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</si>
  <si>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</si>
  <si>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</si>
  <si>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</si>
  <si>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</si>
  <si>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</si>
  <si>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</si>
  <si>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</si>
  <si>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</si>
  <si>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</si>
  <si>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</si>
  <si>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</si>
  <si>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</si>
  <si>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</si>
  <si>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</si>
  <si>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</si>
  <si>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</si>
  <si>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</si>
  <si>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</si>
  <si>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</si>
  <si>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</si>
  <si>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</si>
  <si>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</si>
  <si>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</si>
  <si>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</si>
  <si>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</si>
  <si>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</si>
  <si>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</si>
  <si>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</si>
  <si>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</si>
  <si>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</si>
  <si>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</si>
  <si>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</si>
  <si>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</si>
  <si>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</si>
  <si>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</si>
  <si>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</si>
  <si>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</si>
  <si>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</si>
  <si>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</si>
  <si>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</si>
  <si>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</si>
  <si>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</si>
  <si>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</si>
  <si>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</si>
  <si>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</si>
  <si>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</si>
  <si>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</si>
  <si>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</si>
  <si>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</si>
  <si>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</si>
  <si>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</si>
  <si>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</si>
  <si>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</si>
  <si>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</si>
  <si>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</si>
  <si>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</si>
  <si>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</si>
  <si>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</si>
  <si>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</si>
  <si>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</si>
  <si>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</si>
  <si>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</si>
  <si>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</si>
  <si>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</si>
  <si>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</si>
  <si>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</si>
  <si>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</si>
  <si>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</si>
  <si>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</si>
  <si>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</si>
  <si>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</si>
  <si>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</si>
  <si>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</si>
  <si>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</si>
  <si>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</si>
  <si>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</si>
  <si>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</si>
  <si>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</si>
  <si>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</si>
  <si>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</si>
  <si>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</si>
  <si>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</si>
  <si>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</si>
  <si>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</si>
  <si>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</si>
  <si>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</si>
  <si>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</si>
  <si>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</si>
  <si>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</si>
  <si>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</si>
  <si>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</si>
  <si>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</si>
  <si>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</si>
  <si>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</si>
  <si>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</si>
  <si>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</si>
  <si>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</si>
  <si>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</si>
  <si>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</si>
  <si>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</si>
  <si>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</si>
  <si>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</si>
  <si>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</si>
  <si>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</si>
  <si>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</si>
  <si>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</si>
  <si>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</si>
  <si>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</si>
  <si>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</si>
  <si>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</si>
  <si>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</si>
  <si>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</si>
  <si>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</si>
  <si>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</si>
  <si>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</si>
  <si>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</si>
  <si>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</si>
  <si>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</si>
  <si>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</si>
  <si>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</si>
  <si>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</si>
  <si>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</si>
  <si>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</si>
  <si>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</si>
  <si>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</si>
  <si>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</si>
  <si>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</si>
  <si>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</si>
  <si>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</si>
  <si>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</si>
  <si>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</si>
  <si>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</si>
  <si>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</si>
  <si>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</si>
  <si>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</si>
  <si>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</si>
  <si>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</si>
  <si>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</si>
  <si>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</si>
  <si>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</si>
  <si>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</si>
  <si>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</si>
  <si>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</si>
  <si>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</si>
  <si>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</si>
  <si>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</si>
  <si>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</si>
  <si>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</si>
  <si>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</si>
  <si>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</si>
  <si>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</si>
  <si>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</si>
  <si>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</si>
  <si>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</si>
  <si>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</si>
  <si>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</si>
  <si>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</si>
  <si>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</si>
  <si>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</si>
  <si>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</si>
  <si>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</si>
  <si>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</si>
  <si>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</si>
  <si>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</si>
  <si>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</si>
  <si>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</si>
  <si>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</si>
  <si>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</si>
  <si>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</si>
  <si>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</si>
  <si>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</si>
  <si>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</si>
  <si>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</si>
  <si>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</si>
  <si>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</si>
  <si>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</si>
  <si>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</si>
  <si>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</si>
  <si>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</si>
  <si>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</si>
  <si>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</si>
  <si>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</si>
  <si>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</si>
  <si>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</si>
  <si>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</si>
  <si>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</si>
  <si>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</si>
  <si>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</si>
  <si>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</si>
  <si>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</si>
  <si>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</si>
  <si>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</si>
  <si>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</si>
  <si>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</si>
  <si>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</si>
  <si>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</si>
  <si>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</si>
  <si>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</si>
  <si>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</si>
  <si>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</si>
  <si>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</si>
  <si>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</si>
  <si>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</si>
  <si>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</si>
  <si>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</si>
  <si>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</si>
  <si>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</si>
  <si>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</si>
  <si>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</si>
  <si>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</si>
  <si>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</si>
  <si>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</si>
  <si>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</si>
  <si>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</si>
  <si>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</si>
  <si>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</si>
  <si>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</si>
  <si>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</si>
  <si>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</si>
  <si>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</si>
  <si>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</si>
  <si>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</si>
  <si>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</si>
  <si>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</si>
  <si>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</si>
  <si>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</si>
  <si>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</si>
  <si>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</si>
  <si>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</si>
  <si>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</si>
  <si>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</si>
  <si>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</si>
  <si>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</si>
  <si>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</si>
  <si>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</si>
  <si>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</si>
  <si>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</si>
  <si>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</si>
  <si>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</si>
  <si>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</si>
  <si>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</si>
  <si>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</si>
  <si>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</si>
  <si>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</si>
  <si>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</si>
  <si>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</si>
  <si>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</si>
  <si>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</si>
  <si>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</si>
  <si>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</si>
  <si>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</si>
  <si>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</si>
  <si>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</si>
  <si>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</si>
  <si>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</si>
  <si>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</si>
  <si>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</si>
  <si>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</si>
  <si>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</si>
  <si>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</si>
  <si>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</si>
  <si>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</si>
  <si>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</si>
  <si>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</si>
  <si>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</si>
  <si>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</si>
  <si>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</si>
  <si>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</si>
  <si>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</si>
  <si>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</si>
  <si>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</si>
  <si>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</si>
  <si>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</si>
  <si>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</si>
  <si>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</si>
  <si>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</si>
  <si>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</si>
  <si>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</si>
  <si>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</si>
  <si>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</si>
  <si>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</si>
  <si>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</si>
  <si>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</si>
  <si>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</si>
  <si>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</si>
  <si>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</si>
  <si>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</si>
  <si>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</si>
  <si>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</si>
  <si>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</si>
  <si>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</si>
  <si>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</si>
  <si>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</si>
  <si>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</si>
  <si>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</si>
  <si>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</si>
  <si>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</si>
  <si>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</si>
  <si>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</si>
  <si>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</si>
  <si>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</si>
  <si>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</si>
  <si>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</si>
  <si>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</si>
  <si>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</si>
  <si>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</si>
  <si>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</si>
  <si>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</si>
  <si>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</si>
  <si>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</si>
  <si>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</si>
  <si>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</si>
  <si>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</si>
  <si>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</si>
  <si>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</si>
  <si>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</si>
  <si>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</si>
  <si>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</si>
  <si>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</si>
  <si>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</si>
  <si>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</si>
  <si>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</si>
  <si>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</si>
  <si>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</si>
  <si>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</si>
  <si>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</si>
  <si>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</si>
  <si>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</si>
  <si>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</si>
  <si>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</si>
  <si>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</si>
  <si>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</si>
  <si>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</si>
  <si>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</si>
  <si>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</si>
  <si>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</si>
  <si>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</si>
  <si>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</si>
  <si>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</si>
  <si>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</si>
  <si>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</si>
  <si>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</si>
  <si>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</si>
  <si>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</si>
  <si>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</si>
  <si>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</si>
  <si>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</si>
  <si>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</si>
  <si>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</si>
  <si>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</si>
  <si>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</si>
  <si>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</si>
  <si>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</si>
  <si>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</si>
  <si>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</si>
  <si>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</si>
  <si>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</si>
  <si>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</si>
  <si>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</si>
  <si>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</si>
  <si>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</si>
  <si>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</si>
  <si>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</si>
  <si>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</si>
  <si>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</si>
  <si>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</si>
  <si>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</si>
  <si>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</si>
  <si>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</si>
  <si>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</si>
  <si>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</si>
  <si>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</si>
  <si>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</si>
  <si>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</si>
  <si>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</si>
  <si>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</si>
  <si>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</si>
  <si>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</si>
  <si>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</si>
  <si>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</si>
  <si>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</si>
  <si>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</si>
  <si>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</si>
  <si>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</si>
  <si>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</si>
  <si>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</si>
  <si>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</si>
  <si>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</si>
  <si>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</si>
  <si>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</si>
  <si>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</si>
  <si>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</si>
  <si>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</si>
  <si>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</si>
  <si>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</si>
  <si>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</si>
  <si>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</si>
  <si>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</si>
  <si>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</si>
  <si>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</si>
  <si>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</si>
  <si>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</si>
  <si>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</si>
  <si>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</si>
  <si>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</si>
  <si>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</si>
  <si>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</si>
  <si>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</si>
  <si>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</si>
  <si>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</si>
  <si>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</si>
  <si>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</si>
  <si>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</si>
  <si>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</si>
  <si>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</si>
  <si>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</si>
  <si>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</si>
  <si>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</si>
  <si>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</si>
  <si>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</si>
  <si>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</si>
  <si>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</si>
  <si>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</si>
  <si>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</si>
  <si>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</si>
  <si>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</si>
  <si>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</si>
  <si>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</si>
  <si>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</si>
  <si>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</si>
  <si>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</si>
  <si>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</si>
  <si>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</si>
  <si>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</si>
  <si>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</si>
  <si>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</si>
  <si>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</si>
  <si>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</si>
  <si>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</si>
  <si>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</si>
  <si>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</si>
  <si>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</si>
  <si>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</si>
  <si>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</si>
  <si>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</si>
  <si>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</si>
  <si>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</si>
  <si>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</si>
  <si>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</si>
  <si>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</si>
  <si>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</si>
  <si>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</si>
  <si>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</si>
  <si>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</si>
  <si>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</si>
  <si>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</si>
  <si>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</si>
  <si>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</si>
  <si>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</si>
  <si>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</si>
  <si>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</si>
  <si>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</si>
  <si>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</si>
  <si>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</si>
  <si>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</si>
  <si>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</si>
  <si>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</si>
  <si>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</si>
  <si>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</si>
  <si>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</si>
  <si>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</si>
  <si>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</si>
  <si>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</si>
  <si>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</si>
  <si>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</si>
  <si>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</si>
  <si>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</si>
  <si>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</si>
  <si>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</si>
  <si>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</si>
  <si>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</si>
  <si>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</si>
  <si>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</si>
  <si>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</si>
  <si>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</si>
  <si>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</si>
  <si>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</si>
  <si>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</si>
  <si>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</si>
  <si>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</si>
  <si>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</si>
  <si>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</si>
  <si>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</si>
  <si>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</si>
  <si>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</si>
  <si>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</si>
  <si>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</si>
  <si>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</si>
  <si>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</si>
  <si>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</si>
  <si>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</si>
  <si>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</si>
  <si>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</si>
  <si>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</si>
  <si>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</si>
  <si>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</si>
  <si>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</si>
  <si>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</si>
  <si>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</si>
  <si>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</si>
  <si>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</si>
  <si>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</si>
  <si>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</si>
  <si>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</si>
  <si>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</si>
  <si>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</si>
  <si>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</si>
  <si>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</si>
  <si>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</si>
  <si>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</si>
  <si>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</si>
  <si>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</si>
  <si>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</si>
  <si>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</si>
  <si>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</si>
  <si>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</si>
  <si>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</si>
  <si>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</si>
  <si>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</si>
  <si>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</si>
  <si>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</si>
  <si>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</si>
  <si>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</si>
  <si>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</si>
  <si>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</si>
  <si>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</si>
  <si>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</si>
  <si>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</si>
  <si>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</si>
  <si>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</si>
  <si>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</si>
  <si>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</si>
  <si>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</si>
  <si>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</si>
  <si>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</si>
  <si>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</si>
  <si>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</si>
  <si>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</si>
  <si>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</si>
  <si>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</si>
  <si>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</si>
  <si>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</si>
  <si>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</si>
  <si>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</si>
  <si>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</si>
  <si>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</si>
  <si>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</si>
  <si>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</si>
  <si>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</si>
  <si>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</si>
  <si>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</si>
  <si>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</si>
  <si>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</si>
  <si>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</si>
  <si>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</si>
  <si>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</si>
  <si>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</si>
  <si>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</si>
  <si>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</si>
  <si>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</si>
  <si>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</si>
  <si>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</si>
  <si>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</si>
  <si>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</si>
  <si>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</si>
  <si>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</si>
  <si>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</si>
  <si>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</si>
  <si>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</si>
  <si>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</si>
  <si>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</si>
  <si>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</si>
  <si>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</si>
  <si>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</si>
  <si>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</si>
  <si>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</si>
  <si>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</si>
  <si>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</si>
  <si>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</si>
  <si>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</si>
  <si>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</si>
  <si>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</si>
  <si>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</si>
  <si>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</si>
  <si>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</si>
  <si>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</si>
  <si>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</si>
  <si>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</si>
  <si>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</si>
  <si>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</si>
  <si>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</si>
  <si>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</si>
  <si>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</si>
  <si>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</si>
  <si>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</si>
  <si>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</si>
  <si>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</si>
  <si>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</si>
  <si>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</si>
  <si>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</si>
  <si>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</si>
  <si>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</si>
  <si>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</si>
  <si>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</si>
  <si>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</si>
  <si>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</si>
  <si>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</si>
  <si>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</si>
  <si>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</si>
  <si>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</si>
  <si>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</si>
  <si>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</si>
  <si>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</si>
  <si>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</si>
  <si>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</si>
  <si>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</si>
  <si>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</si>
  <si>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</si>
  <si>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</si>
  <si>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</si>
  <si>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</si>
  <si>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</si>
  <si>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</si>
  <si>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</si>
  <si>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</si>
  <si>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</si>
  <si>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</si>
  <si>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</si>
  <si>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</si>
  <si>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</si>
  <si>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</si>
  <si>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</si>
  <si>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</si>
  <si>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</si>
  <si>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</si>
  <si>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</si>
  <si>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</si>
  <si>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</si>
  <si>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</si>
  <si>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</si>
  <si>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</si>
  <si>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</si>
  <si>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</si>
  <si>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</si>
  <si>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</si>
  <si>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</si>
  <si>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</si>
  <si>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</si>
  <si>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</si>
  <si>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</si>
  <si>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</si>
  <si>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</si>
  <si>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</si>
  <si>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</si>
  <si>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</si>
  <si>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</si>
  <si>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</si>
  <si>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</si>
  <si>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</si>
  <si>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</si>
  <si>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</si>
  <si>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</si>
  <si>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</si>
  <si>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</si>
  <si>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</si>
  <si>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</si>
  <si>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</si>
  <si>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</si>
  <si>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</si>
  <si>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</si>
  <si>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</si>
  <si>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</si>
  <si>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</si>
  <si>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</si>
  <si>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</si>
  <si>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</si>
  <si>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</si>
  <si>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</si>
  <si>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</si>
  <si>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</si>
  <si>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</si>
  <si>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</si>
  <si>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</si>
  <si>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</si>
  <si>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</si>
  <si>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</si>
  <si>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</si>
  <si>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</si>
  <si>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</si>
  <si>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</si>
  <si>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</si>
  <si>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</si>
  <si>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</si>
  <si>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</si>
  <si>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</si>
  <si>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</si>
  <si>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</si>
  <si>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</si>
  <si>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</si>
  <si>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</si>
  <si>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</si>
  <si>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</si>
  <si>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</si>
  <si>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</si>
  <si>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</si>
  <si>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</si>
  <si>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</si>
  <si>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</si>
  <si>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</si>
  <si>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</si>
  <si>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</si>
  <si>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</si>
  <si>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</si>
  <si>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</si>
  <si>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</si>
  <si>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</si>
  <si>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</si>
  <si>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</si>
  <si>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</si>
  <si>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</si>
  <si>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</si>
  <si>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</si>
  <si>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</si>
  <si>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</si>
  <si>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</si>
  <si>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</si>
  <si>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</si>
  <si>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</si>
  <si>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</si>
  <si>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</si>
  <si>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</si>
  <si>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</si>
  <si>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</si>
  <si>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</si>
  <si>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</si>
  <si>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</si>
  <si>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</si>
  <si>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</si>
  <si>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</si>
  <si>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</si>
  <si>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</si>
  <si>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</si>
  <si>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</si>
  <si>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</si>
  <si>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</si>
  <si>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</si>
  <si>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</si>
  <si>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</si>
  <si>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</si>
  <si>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</si>
  <si>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</si>
  <si>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</si>
  <si>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</si>
  <si>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</si>
  <si>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</si>
  <si>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</si>
  <si>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</si>
  <si>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</si>
  <si>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</si>
  <si>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</si>
  <si>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</si>
  <si>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</si>
  <si>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</si>
  <si>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</si>
  <si>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</si>
  <si>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</si>
  <si>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</si>
  <si>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</si>
  <si>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</si>
  <si>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</si>
  <si>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</si>
  <si>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</si>
  <si>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</si>
  <si>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</si>
  <si>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</si>
  <si>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</si>
  <si>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</si>
  <si>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</si>
  <si>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</si>
  <si>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</si>
  <si>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</si>
  <si>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</si>
  <si>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</si>
  <si>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</si>
  <si>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</si>
  <si>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</si>
  <si>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</si>
  <si>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</si>
  <si>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</si>
  <si>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</si>
  <si>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</si>
  <si>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</si>
  <si>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</si>
  <si>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</si>
  <si>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</si>
  <si>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</si>
  <si>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</si>
  <si>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</si>
  <si>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</si>
  <si>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</si>
  <si>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</si>
  <si>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</si>
  <si>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</si>
  <si>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</si>
  <si>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</si>
  <si>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</si>
  <si>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</si>
  <si>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</si>
  <si>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</si>
  <si>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</si>
  <si>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</si>
  <si>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</si>
  <si>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</si>
  <si>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</si>
  <si>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</si>
  <si>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</si>
  <si>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</si>
  <si>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</si>
  <si>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</si>
  <si>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</si>
  <si>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</si>
  <si>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</si>
  <si>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</si>
  <si>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</si>
  <si>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</si>
  <si>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</si>
  <si>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</si>
  <si>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</si>
  <si>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</si>
  <si>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</si>
  <si>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</si>
  <si>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</si>
  <si>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</si>
  <si>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</si>
  <si>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</si>
  <si>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</si>
  <si>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</si>
  <si>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</si>
  <si>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</si>
  <si>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</si>
  <si>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</si>
  <si>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</si>
  <si>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</si>
  <si>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</si>
  <si>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</si>
  <si>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</si>
  <si>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</si>
  <si>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</si>
  <si>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</si>
  <si>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</si>
  <si>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</si>
  <si>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</si>
  <si>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</si>
  <si>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</si>
  <si>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</si>
  <si>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</si>
  <si>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</si>
  <si>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</si>
  <si>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</si>
  <si>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</si>
  <si>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</si>
  <si>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</si>
  <si>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</si>
  <si>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</si>
  <si>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</si>
  <si>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</si>
  <si>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</si>
  <si>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</si>
  <si>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</si>
  <si>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</si>
  <si>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</si>
  <si>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</si>
  <si>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</si>
  <si>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</si>
  <si>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</si>
  <si>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</si>
  <si>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</si>
  <si>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</si>
  <si>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</si>
  <si>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</si>
  <si>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</si>
  <si>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</si>
  <si>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</si>
  <si>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</si>
  <si>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</si>
  <si>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</si>
  <si>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</si>
  <si>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</si>
  <si>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</si>
  <si>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</si>
  <si>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</si>
  <si>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</si>
  <si>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</si>
  <si>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</si>
  <si>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</si>
  <si>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</si>
  <si>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</si>
  <si>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</si>
  <si>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</si>
  <si>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</si>
  <si>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</si>
  <si>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</si>
  <si>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</si>
  <si>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</si>
  <si>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</si>
  <si>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</si>
  <si>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</si>
  <si>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</si>
  <si>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</si>
  <si>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</si>
  <si>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</si>
  <si>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</si>
  <si>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</si>
  <si>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</si>
  <si>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</si>
  <si>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</si>
  <si>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</si>
  <si>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</si>
  <si>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</si>
  <si>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</si>
  <si>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</si>
  <si>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</si>
  <si>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</si>
  <si>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</si>
  <si>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</si>
  <si>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</si>
  <si>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</si>
  <si>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</si>
  <si>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</si>
  <si>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</si>
  <si>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</si>
  <si>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</si>
  <si>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</si>
  <si>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</si>
  <si>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</si>
  <si>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</si>
  <si>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</si>
  <si>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</si>
  <si>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</si>
  <si>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</si>
  <si>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</si>
  <si>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</si>
  <si>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</si>
  <si>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</si>
  <si>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</si>
  <si>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</si>
  <si>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</si>
  <si>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</si>
  <si>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</si>
  <si>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</si>
  <si>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</si>
  <si>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</si>
  <si>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</si>
  <si>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</si>
  <si>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</si>
  <si>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</si>
  <si>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</si>
  <si>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</si>
  <si>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</si>
  <si>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</si>
  <si>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</si>
  <si>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</si>
  <si>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</si>
  <si>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</si>
  <si>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</si>
  <si>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</si>
  <si>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</si>
  <si>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</si>
  <si>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</si>
  <si>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</si>
  <si>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</si>
  <si>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</si>
  <si>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</si>
  <si>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</si>
  <si>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</si>
  <si>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</si>
  <si>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</si>
  <si>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</si>
  <si>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</si>
  <si>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</si>
  <si>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</si>
  <si>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</si>
  <si>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</si>
  <si>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</si>
  <si>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</si>
  <si>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</si>
  <si>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</si>
  <si>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</si>
  <si>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</si>
  <si>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</si>
  <si>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</si>
  <si>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</si>
  <si>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</si>
  <si>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</si>
  <si>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</si>
  <si>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</si>
  <si>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</si>
  <si>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</si>
  <si>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</si>
  <si>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</si>
  <si>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</si>
  <si>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</si>
  <si>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</si>
  <si>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</si>
  <si>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</si>
  <si>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</si>
  <si>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</si>
  <si>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</si>
  <si>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</si>
  <si>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</si>
  <si>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</si>
  <si>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</si>
  <si>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</si>
  <si>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</si>
  <si>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</si>
  <si>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</si>
  <si>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</si>
  <si>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</si>
  <si>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</si>
  <si>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</si>
  <si>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</si>
  <si>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</si>
  <si>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</si>
  <si>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</si>
  <si>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</si>
  <si>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</si>
  <si>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</si>
  <si>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</si>
  <si>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</si>
  <si>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</si>
  <si>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</si>
  <si>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</si>
  <si>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</si>
  <si>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</si>
  <si>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</si>
  <si>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</si>
  <si>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</si>
  <si>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</si>
  <si>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</si>
  <si>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</si>
  <si>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</si>
  <si>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</si>
  <si>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</si>
  <si>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</si>
  <si>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</si>
  <si>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</si>
  <si>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</si>
  <si>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</si>
  <si>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</si>
  <si>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</si>
  <si>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</si>
  <si>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</si>
  <si>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</si>
  <si>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</si>
  <si>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</si>
  <si>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</si>
  <si>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</si>
  <si>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</si>
  <si>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</si>
  <si>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</si>
  <si>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</si>
  <si>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</si>
  <si>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</si>
  <si>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</si>
  <si>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</si>
  <si>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</si>
  <si>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</si>
  <si>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</si>
  <si>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</si>
  <si>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</si>
  <si>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</si>
  <si>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</si>
  <si>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</si>
  <si>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</si>
  <si>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</si>
  <si>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</si>
  <si>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</si>
  <si>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</si>
  <si>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</si>
  <si>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</si>
  <si>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</si>
  <si>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</si>
  <si>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</si>
  <si>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</si>
  <si>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</si>
  <si>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</si>
  <si>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</si>
  <si>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</si>
  <si>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</si>
  <si>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</si>
  <si>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</si>
  <si>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</si>
  <si>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</si>
  <si>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</si>
  <si>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</si>
  <si>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</si>
  <si>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</si>
  <si>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</si>
  <si>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</si>
  <si>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</si>
  <si>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</si>
  <si>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</si>
  <si>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</si>
  <si>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</si>
  <si>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</si>
  <si>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</si>
  <si>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</si>
  <si>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</si>
  <si>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</si>
  <si>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</si>
  <si>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</si>
  <si>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</si>
  <si>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</si>
  <si>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</si>
  <si>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</si>
  <si>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</si>
  <si>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</si>
  <si>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</si>
  <si>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</si>
  <si>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</si>
  <si>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</si>
  <si>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</si>
  <si>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</si>
  <si>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</si>
  <si>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</si>
  <si>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</si>
  <si>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</si>
  <si>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</si>
  <si>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</si>
  <si>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</si>
  <si>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</si>
  <si>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</si>
  <si>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</si>
  <si>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</si>
  <si>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</si>
  <si>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</si>
  <si>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</si>
  <si>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</si>
  <si>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</si>
  <si>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</si>
  <si>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</si>
  <si>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</si>
  <si>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</si>
  <si>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</si>
  <si>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</si>
  <si>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</si>
  <si>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</si>
  <si>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</si>
  <si>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</si>
  <si>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</si>
  <si>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</si>
  <si>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</si>
  <si>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</si>
  <si>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</si>
  <si>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</si>
  <si>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</si>
  <si>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</si>
  <si>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</si>
  <si>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</si>
  <si>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</si>
  <si>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</si>
  <si>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</si>
  <si>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</si>
  <si>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</si>
  <si>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</si>
  <si>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</si>
  <si>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</si>
  <si>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</si>
  <si>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</si>
  <si>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</si>
  <si>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</si>
  <si>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</si>
  <si>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</si>
  <si>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</si>
  <si>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</si>
  <si>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</si>
  <si>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</si>
  <si>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</si>
  <si>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</si>
  <si>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</si>
  <si>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</si>
  <si>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</si>
  <si>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</si>
  <si>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</si>
  <si>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</si>
  <si>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</si>
  <si>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</si>
  <si>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</si>
  <si>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</si>
  <si>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</si>
  <si>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</si>
  <si>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</si>
  <si>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</si>
  <si>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</si>
  <si>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</si>
  <si>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</si>
  <si>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</si>
  <si>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</si>
  <si>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</si>
  <si>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</si>
  <si>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</si>
  <si>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</si>
  <si>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</si>
  <si>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</si>
  <si>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</si>
  <si>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</si>
  <si>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</si>
  <si>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</si>
  <si>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</si>
  <si>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</si>
  <si>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</si>
  <si>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</si>
  <si>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</si>
  <si>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</si>
  <si>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</si>
  <si>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</si>
  <si>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</si>
  <si>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</si>
  <si>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</si>
  <si>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</si>
  <si>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</si>
  <si>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</si>
  <si>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</si>
  <si>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</si>
  <si>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</si>
  <si>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</si>
  <si>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</si>
  <si>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</si>
  <si>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</si>
  <si>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</si>
  <si>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</si>
  <si>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</si>
  <si>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</si>
  <si>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</si>
  <si>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</si>
  <si>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</si>
  <si>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</si>
  <si>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</si>
  <si>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</si>
  <si>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</si>
  <si>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</si>
  <si>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</si>
  <si>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</si>
  <si>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</si>
  <si>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</si>
  <si>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</si>
  <si>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</si>
  <si>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</si>
  <si>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</si>
  <si>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</si>
  <si>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</si>
  <si>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</si>
  <si>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</si>
  <si>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</si>
  <si>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</si>
  <si>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</si>
  <si>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</si>
  <si>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</si>
  <si>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</si>
  <si>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</si>
  <si>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</si>
  <si>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</si>
  <si>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</si>
  <si>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</si>
  <si>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</si>
  <si>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</si>
  <si>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</si>
  <si>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</si>
  <si>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</si>
  <si>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</si>
  <si>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</si>
  <si>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</si>
  <si>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</si>
  <si>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</si>
  <si>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</si>
  <si>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</si>
  <si>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</si>
  <si>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</si>
  <si>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</si>
  <si>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</si>
  <si>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</si>
  <si>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</si>
  <si>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</si>
  <si>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</si>
  <si>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</si>
  <si>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</si>
  <si>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</si>
  <si>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</si>
  <si>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</si>
  <si>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</si>
  <si>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</si>
  <si>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</si>
  <si>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</si>
  <si>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</si>
  <si>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</si>
  <si>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</si>
  <si>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</si>
  <si>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</si>
  <si>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</si>
  <si>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</si>
  <si>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</si>
  <si>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</si>
  <si>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</si>
  <si>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</si>
  <si>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</si>
  <si>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</si>
  <si>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</si>
  <si>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</si>
  <si>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</si>
  <si>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</si>
  <si>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</si>
  <si>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</si>
  <si>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</si>
  <si>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</si>
  <si>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</si>
  <si>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</si>
  <si>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</si>
  <si>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</si>
  <si>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</si>
  <si>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</si>
  <si>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</si>
  <si>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</si>
  <si>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</si>
  <si>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</si>
  <si>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</si>
  <si>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</si>
  <si>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</si>
  <si>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</si>
  <si>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</si>
  <si>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</si>
  <si>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</si>
  <si>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</si>
  <si>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</si>
  <si>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</si>
  <si>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</si>
  <si>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</si>
  <si>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</si>
  <si>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</si>
  <si>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</si>
  <si>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</si>
  <si>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</si>
  <si>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</si>
  <si>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</si>
  <si>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</si>
  <si>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</si>
  <si>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</si>
  <si>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</si>
  <si>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</si>
  <si>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</si>
  <si>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</si>
  <si>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</si>
  <si>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</si>
  <si>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</si>
  <si>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</si>
  <si>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</si>
  <si>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</si>
  <si>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</si>
  <si>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</si>
  <si>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</si>
  <si>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</si>
  <si>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</si>
  <si>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</si>
  <si>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</si>
  <si>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</si>
  <si>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</si>
  <si>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</si>
  <si>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</si>
  <si>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</si>
  <si>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</si>
  <si>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</si>
  <si>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</si>
  <si>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</si>
  <si>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</si>
  <si>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</si>
  <si>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</si>
  <si>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</si>
  <si>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</si>
  <si>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</si>
  <si>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</si>
  <si>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</si>
  <si>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</si>
  <si>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</si>
  <si>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</si>
  <si>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</si>
  <si>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</si>
  <si>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</si>
  <si>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</si>
  <si>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</si>
  <si>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</si>
  <si>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</si>
  <si>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</si>
  <si>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</si>
  <si>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</si>
  <si>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</si>
  <si>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</si>
  <si>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</si>
  <si>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</si>
  <si>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</si>
  <si>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</si>
  <si>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</si>
  <si>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</si>
  <si>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</si>
  <si>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</si>
  <si>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</si>
  <si>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</si>
  <si>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</si>
  <si>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</si>
  <si>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</si>
  <si>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</si>
  <si>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</si>
  <si>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</si>
  <si>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</si>
  <si>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</si>
  <si>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</si>
  <si>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</si>
  <si>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</si>
  <si>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</si>
  <si>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</si>
  <si>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</si>
  <si>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</si>
  <si>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</si>
  <si>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</si>
  <si>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</si>
  <si>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</si>
  <si>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</si>
  <si>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</si>
  <si>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</si>
  <si>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</si>
  <si>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</si>
  <si>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</si>
  <si>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</si>
  <si>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</si>
  <si>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</si>
  <si>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</si>
  <si>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</si>
  <si>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</si>
  <si>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</si>
  <si>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</si>
  <si>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</si>
  <si>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</si>
  <si>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</si>
  <si>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</si>
  <si>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</si>
  <si>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</si>
  <si>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</si>
  <si>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</si>
  <si>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</si>
  <si>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</si>
  <si>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</si>
  <si>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</si>
  <si>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</si>
  <si>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</si>
  <si>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</si>
  <si>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</si>
  <si>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</si>
  <si>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</si>
  <si>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</si>
  <si>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</si>
  <si>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</si>
  <si>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</si>
  <si>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</si>
  <si>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</si>
  <si>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</si>
  <si>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</si>
  <si>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</si>
  <si>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</si>
  <si>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</si>
  <si>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</si>
  <si>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</si>
  <si>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</si>
  <si>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</si>
  <si>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</si>
  <si>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</si>
  <si>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</si>
  <si>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</si>
  <si>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</si>
  <si>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</si>
  <si>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</si>
  <si>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</si>
  <si>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</si>
  <si>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</si>
  <si>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</si>
  <si>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</si>
  <si>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</si>
  <si>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</si>
  <si>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</si>
  <si>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</si>
  <si>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</si>
  <si>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</si>
  <si>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</si>
  <si>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</si>
  <si>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</si>
  <si>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</si>
  <si>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</si>
  <si>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</si>
  <si>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</si>
  <si>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</si>
  <si>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</si>
  <si>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</si>
  <si>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</si>
  <si>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</si>
  <si>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</si>
  <si>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</si>
  <si>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</si>
  <si>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</si>
  <si>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</si>
  <si>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</si>
  <si>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</si>
  <si>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</si>
  <si>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</si>
  <si>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</si>
  <si>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</si>
  <si>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</si>
  <si>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</si>
  <si>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</si>
  <si>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</si>
  <si>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</si>
  <si>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</si>
  <si>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</si>
  <si>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</si>
  <si>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</si>
  <si>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</si>
  <si>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</si>
  <si>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</si>
  <si>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</si>
  <si>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</si>
  <si>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</si>
  <si>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</si>
  <si>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</si>
  <si>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</si>
  <si>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</si>
  <si>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</si>
  <si>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</si>
  <si>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</si>
  <si>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</si>
  <si>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</si>
  <si>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</si>
  <si>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</si>
  <si>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</si>
  <si>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</si>
  <si>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</si>
  <si>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</si>
  <si>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</si>
  <si>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</si>
  <si>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</si>
  <si>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</si>
  <si>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</si>
  <si>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</si>
  <si>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</si>
  <si>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</si>
  <si>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</si>
  <si>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</si>
  <si>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</si>
  <si>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</si>
  <si>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</si>
  <si>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</si>
  <si>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</si>
  <si>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</si>
  <si>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</si>
  <si>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</si>
  <si>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</si>
  <si>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</si>
  <si>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</si>
  <si>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</si>
  <si>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</si>
  <si>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</si>
  <si>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</si>
  <si>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</si>
  <si>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</si>
  <si>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</si>
  <si>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</si>
  <si>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</si>
  <si>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</si>
  <si>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</si>
  <si>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</si>
  <si>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</si>
  <si>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</si>
  <si>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</si>
  <si>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</si>
  <si>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</si>
  <si>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</si>
  <si>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</si>
  <si>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</si>
  <si>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</si>
  <si>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</si>
  <si>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</si>
  <si>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</si>
  <si>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</si>
  <si>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</si>
  <si>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</si>
  <si>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</si>
  <si>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</si>
  <si>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</si>
  <si>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</si>
  <si>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</si>
  <si>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</si>
  <si>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</si>
  <si>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</si>
  <si>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</si>
  <si>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</si>
  <si>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</si>
  <si>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</si>
  <si>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</si>
  <si>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</si>
  <si>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</si>
  <si>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</si>
  <si>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</si>
  <si>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</si>
  <si>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</si>
  <si>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</si>
  <si>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</si>
  <si>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</si>
  <si>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</si>
  <si>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</si>
  <si>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</si>
  <si>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</si>
  <si>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</si>
  <si>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</si>
  <si>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</si>
  <si>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</si>
  <si>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</si>
  <si>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</si>
  <si>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</si>
  <si>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</si>
  <si>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</si>
  <si>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</si>
  <si>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</si>
  <si>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</si>
  <si>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</si>
  <si>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</si>
  <si>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</si>
  <si>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</si>
  <si>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</si>
  <si>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</si>
  <si>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</si>
  <si>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</si>
  <si>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</si>
  <si>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</si>
  <si>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</si>
  <si>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</si>
  <si>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</si>
  <si>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</si>
  <si>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</si>
  <si>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</si>
  <si>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</si>
  <si>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</si>
  <si>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</si>
  <si>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</si>
  <si>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</si>
  <si>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</si>
  <si>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</si>
  <si>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</si>
  <si>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</si>
  <si>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</si>
  <si>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</si>
  <si>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</si>
  <si>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</si>
  <si>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</si>
  <si>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</si>
  <si>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</si>
  <si>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</si>
  <si>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</si>
  <si>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</si>
  <si>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</si>
  <si>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</si>
  <si>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</si>
  <si>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</si>
  <si>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</si>
  <si>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</si>
  <si>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</si>
  <si>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</si>
  <si>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</si>
  <si>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</si>
  <si>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</si>
  <si>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</si>
  <si>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</si>
  <si>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</si>
  <si>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</si>
  <si>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</si>
  <si>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</si>
  <si>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</si>
  <si>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</si>
  <si>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</si>
  <si>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</si>
  <si>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</si>
  <si>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</si>
  <si>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</si>
  <si>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</si>
  <si>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</si>
  <si>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</si>
  <si>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</si>
  <si>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</si>
  <si>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</si>
  <si>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</si>
  <si>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</si>
  <si>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</si>
  <si>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</si>
  <si>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</si>
  <si>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</si>
  <si>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</si>
  <si>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</si>
  <si>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</si>
  <si>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</si>
  <si>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</si>
  <si>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</si>
  <si>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</si>
  <si>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</si>
  <si>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</si>
  <si>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</si>
  <si>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</si>
  <si>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</si>
  <si>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</si>
  <si>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</si>
  <si>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</si>
  <si>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</si>
  <si>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</si>
  <si>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</si>
  <si>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</si>
  <si>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</si>
  <si>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</si>
  <si>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</si>
  <si>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</si>
  <si>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</si>
  <si>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</si>
  <si>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</si>
  <si>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</si>
  <si>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</si>
  <si>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</si>
  <si>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</si>
  <si>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</si>
  <si>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</si>
  <si>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</si>
  <si>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</si>
  <si>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</si>
  <si>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</si>
  <si>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</si>
  <si>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</si>
  <si>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</si>
  <si>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</si>
  <si>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</si>
  <si>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</si>
  <si>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</si>
  <si>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</si>
  <si>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</si>
  <si>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</si>
  <si>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</si>
  <si>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</si>
  <si>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</si>
  <si>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</si>
  <si>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</si>
  <si>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</si>
  <si>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</si>
  <si>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</si>
  <si>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</si>
  <si>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</si>
  <si>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</si>
  <si>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</si>
  <si>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</si>
  <si>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</si>
  <si>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</si>
  <si>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</si>
  <si>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</si>
  <si>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</si>
  <si>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</si>
  <si>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</si>
  <si>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</si>
  <si>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</si>
  <si>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</si>
  <si>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</si>
  <si>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</si>
  <si>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</si>
  <si>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</si>
  <si>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</si>
  <si>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</si>
  <si>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</si>
  <si>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</si>
  <si>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</si>
  <si>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</si>
  <si>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</si>
  <si>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</si>
  <si>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</si>
  <si>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</si>
  <si>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</si>
  <si>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</si>
  <si>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</si>
  <si>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</si>
  <si>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</si>
  <si>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</si>
  <si>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</si>
  <si>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</si>
  <si>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</si>
  <si>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</si>
  <si>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</si>
  <si>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</si>
  <si>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</si>
  <si>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</si>
  <si>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</si>
  <si>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</si>
  <si>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</si>
  <si>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</si>
  <si>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</si>
  <si>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</si>
  <si>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</si>
  <si>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</si>
  <si>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</si>
  <si>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</si>
  <si>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</si>
  <si>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</si>
  <si>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</si>
  <si>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</si>
  <si>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</si>
  <si>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</si>
  <si>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</si>
  <si>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</si>
  <si>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</si>
  <si>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</si>
  <si>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</si>
  <si>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</si>
  <si>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</si>
  <si>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</si>
  <si>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</si>
  <si>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</si>
  <si>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</si>
  <si>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</si>
  <si>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</si>
  <si>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</si>
  <si>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</si>
  <si>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</si>
  <si>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</si>
  <si>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</si>
  <si>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</si>
  <si>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</si>
  <si>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</si>
  <si>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</si>
  <si>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</si>
  <si>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</si>
  <si>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</si>
  <si>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</si>
  <si>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</si>
  <si>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</si>
  <si>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</si>
  <si>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</si>
  <si>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</si>
  <si>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</si>
  <si>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</si>
  <si>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</si>
  <si>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</si>
  <si>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</si>
  <si>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</si>
  <si>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</si>
  <si>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</si>
  <si>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</si>
  <si>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</si>
  <si>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</si>
  <si>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</si>
  <si>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</si>
  <si>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</si>
  <si>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</si>
  <si>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</si>
  <si>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</si>
  <si>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</si>
  <si>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</si>
  <si>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</si>
  <si>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</si>
  <si>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</si>
  <si>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</si>
  <si>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</si>
  <si>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</si>
  <si>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</si>
  <si>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</si>
  <si>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</si>
  <si>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</si>
  <si>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</si>
  <si>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</si>
  <si>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</si>
  <si>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</si>
  <si>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</si>
  <si>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</si>
  <si>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</si>
  <si>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</si>
  <si>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</si>
  <si>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</si>
  <si>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</si>
  <si>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</si>
  <si>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</si>
  <si>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</si>
  <si>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</si>
  <si>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</si>
  <si>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</si>
  <si>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</si>
  <si>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</si>
  <si>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</si>
  <si>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</si>
  <si>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</si>
  <si>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</si>
  <si>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</si>
  <si>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</si>
  <si>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</si>
  <si>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</si>
  <si>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</si>
  <si>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</si>
  <si>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</si>
  <si>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</si>
  <si>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</si>
  <si>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</si>
  <si>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</si>
  <si>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</si>
  <si>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</si>
  <si>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</si>
  <si>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</si>
  <si>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</si>
  <si>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</si>
  <si>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</si>
  <si>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</si>
  <si>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</si>
  <si>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</si>
  <si>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</si>
  <si>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</si>
  <si>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</si>
  <si>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</si>
  <si>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</si>
  <si>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</si>
  <si>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</si>
  <si>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</si>
  <si>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</si>
  <si>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</si>
  <si>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</si>
  <si>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</si>
  <si>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</si>
  <si>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</si>
  <si>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</si>
  <si>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</si>
  <si>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</si>
  <si>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</si>
  <si>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</si>
  <si>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</si>
  <si>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</si>
  <si>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</si>
  <si>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</si>
  <si>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</si>
  <si>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</si>
  <si>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</si>
  <si>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</si>
  <si>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</si>
  <si>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</si>
  <si>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</si>
  <si>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</si>
  <si>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</si>
  <si>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</si>
  <si>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</si>
  <si>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</si>
  <si>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</si>
  <si>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</si>
  <si>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</si>
  <si>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</si>
  <si>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</si>
  <si>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</si>
  <si>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</si>
  <si>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</si>
  <si>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</si>
  <si>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</si>
  <si>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</si>
  <si>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</si>
  <si>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</si>
  <si>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</si>
  <si>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</si>
  <si>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</si>
  <si>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</si>
  <si>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</si>
  <si>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</si>
  <si>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</si>
  <si>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</si>
  <si>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</si>
  <si>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</si>
  <si>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</si>
  <si>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</si>
  <si>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</si>
  <si>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</si>
  <si>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</si>
  <si>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</si>
  <si>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</si>
  <si>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</si>
  <si>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</si>
  <si>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</si>
  <si>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</si>
  <si>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</si>
  <si>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</si>
  <si>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</si>
  <si>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</si>
  <si>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</si>
  <si>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</si>
  <si>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</si>
  <si>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</si>
  <si>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</si>
  <si>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</si>
  <si>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</si>
  <si>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</si>
  <si>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</si>
  <si>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</si>
  <si>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</si>
  <si>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</si>
  <si>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</si>
  <si>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</si>
  <si>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</si>
  <si>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</si>
  <si>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</si>
  <si>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</si>
  <si>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</si>
  <si>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</si>
  <si>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</si>
  <si>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</si>
  <si>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</si>
  <si>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</si>
  <si>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</si>
  <si>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</si>
  <si>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</si>
  <si>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</si>
  <si>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</si>
  <si>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</si>
  <si>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</si>
  <si>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</si>
  <si>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</si>
  <si>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</si>
  <si>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</si>
  <si>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</si>
  <si>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</si>
  <si>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</si>
  <si>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</si>
  <si>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</si>
  <si>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</si>
  <si>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</si>
  <si>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</si>
  <si>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</si>
  <si>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</si>
  <si>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</si>
  <si>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</si>
  <si>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</si>
  <si>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</si>
  <si>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</si>
  <si>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</si>
  <si>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</si>
  <si>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</si>
  <si>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</si>
  <si>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</si>
  <si>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</si>
  <si>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</si>
  <si>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</si>
  <si>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</si>
  <si>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</si>
  <si>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</si>
  <si>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</si>
  <si>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</si>
  <si>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</si>
  <si>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</si>
  <si>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</si>
  <si>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</si>
  <si>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</si>
  <si>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</si>
  <si>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</si>
  <si>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</si>
  <si>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</si>
  <si>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</si>
  <si>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</si>
  <si>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</si>
  <si>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</si>
  <si>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</si>
  <si>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</si>
  <si>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</si>
  <si>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</si>
  <si>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</si>
  <si>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</si>
  <si>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</si>
  <si>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</si>
  <si>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</si>
  <si>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</si>
  <si>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</si>
  <si>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</si>
  <si>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</si>
  <si>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</si>
  <si>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</si>
  <si>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</si>
  <si>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</si>
  <si>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</si>
  <si>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</si>
  <si>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</si>
  <si>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</si>
  <si>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</si>
  <si>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</si>
  <si>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</si>
  <si>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</si>
  <si>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</si>
  <si>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</si>
  <si>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</si>
  <si>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</si>
  <si>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</si>
  <si>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</si>
  <si>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</si>
  <si>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</si>
  <si>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</si>
  <si>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</si>
  <si>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</si>
  <si>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</si>
  <si>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</si>
  <si>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</si>
  <si>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</si>
  <si>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</si>
  <si>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</si>
  <si>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</si>
  <si>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</si>
  <si>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</si>
  <si>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</si>
  <si>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</si>
  <si>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</si>
  <si>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</si>
  <si>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</si>
  <si>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</si>
  <si>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</si>
  <si>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</si>
  <si>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</si>
  <si>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</si>
  <si>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</si>
  <si>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</si>
  <si>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</si>
  <si>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</si>
  <si>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</si>
  <si>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</si>
  <si>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</si>
  <si>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</si>
  <si>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</si>
  <si>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</si>
  <si>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</si>
  <si>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</si>
  <si>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</si>
  <si>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</si>
  <si>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</si>
  <si>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</si>
  <si>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</si>
  <si>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</si>
  <si>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</si>
  <si>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</si>
  <si>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</si>
  <si>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</si>
  <si>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</si>
  <si>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</si>
  <si>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</si>
  <si>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</si>
  <si>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</si>
  <si>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</si>
  <si>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</si>
  <si>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</si>
  <si>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</si>
  <si>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</si>
  <si>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</si>
  <si>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</si>
  <si>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</si>
  <si>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</si>
  <si>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</si>
  <si>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</si>
  <si>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</si>
  <si>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</si>
  <si>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</si>
  <si>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</si>
  <si>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</si>
  <si>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</si>
  <si>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</si>
  <si>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</si>
  <si>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</si>
  <si>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</si>
  <si>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</si>
  <si>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</si>
  <si>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</si>
  <si>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</si>
  <si>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</si>
  <si>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</si>
  <si>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</si>
  <si>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</si>
  <si>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</si>
  <si>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</si>
  <si>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</si>
  <si>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</si>
  <si>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</si>
  <si>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</si>
  <si>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</si>
  <si>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</si>
  <si>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</si>
  <si>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</si>
  <si>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</si>
  <si>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</si>
  <si>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</si>
  <si>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</si>
  <si>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</si>
  <si>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</si>
  <si>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</si>
  <si>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</si>
  <si>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</si>
  <si>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</si>
  <si>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</si>
  <si>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</si>
  <si>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</si>
  <si>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</si>
  <si>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</si>
  <si>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</si>
  <si>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</si>
  <si>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</si>
  <si>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</si>
  <si>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</si>
  <si>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</si>
  <si>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</si>
  <si>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</si>
  <si>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</si>
  <si>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</si>
  <si>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</si>
  <si>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</si>
  <si>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</si>
  <si>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</si>
  <si>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</si>
  <si>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</si>
  <si>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</si>
  <si>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</si>
  <si>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</si>
  <si>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</si>
  <si>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</si>
  <si>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</si>
  <si>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</si>
  <si>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</si>
  <si>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</si>
  <si>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</si>
  <si>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</si>
  <si>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</si>
  <si>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</si>
  <si>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</si>
  <si>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</si>
  <si>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</si>
  <si>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</si>
  <si>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</si>
  <si>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</si>
  <si>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</si>
  <si>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</si>
  <si>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</si>
  <si>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</si>
  <si>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</si>
  <si>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</si>
  <si>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</si>
  <si>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</si>
  <si>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</si>
  <si>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</si>
  <si>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</si>
  <si>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</si>
  <si>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</si>
  <si>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</si>
  <si>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</si>
  <si>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</si>
  <si>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</si>
  <si>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</si>
  <si>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</si>
  <si>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</si>
  <si>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</si>
  <si>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</si>
  <si>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</si>
  <si>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</si>
  <si>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</si>
  <si>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</si>
  <si>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</si>
  <si>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</si>
  <si>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</si>
  <si>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</si>
  <si>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</si>
  <si>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</si>
  <si>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</si>
  <si>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</si>
  <si>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</si>
  <si>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</si>
  <si>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</si>
  <si>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</si>
  <si>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</si>
  <si>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</si>
  <si>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</si>
  <si>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</si>
  <si>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</si>
  <si>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</si>
  <si>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</si>
  <si>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</si>
  <si>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</si>
  <si>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</si>
  <si>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</si>
  <si>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</si>
  <si>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</si>
  <si>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</si>
  <si>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</si>
  <si>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</si>
  <si>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</si>
  <si>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</si>
  <si>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</si>
  <si>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</si>
  <si>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</si>
  <si>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</si>
  <si>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</si>
  <si>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</si>
  <si>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</si>
  <si>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</si>
  <si>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</si>
  <si>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</si>
  <si>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</si>
  <si>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</si>
  <si>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</si>
  <si>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</si>
  <si>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</si>
  <si>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</si>
  <si>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</si>
  <si>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</si>
  <si>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</si>
  <si>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</si>
  <si>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</si>
  <si>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</si>
  <si>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</si>
  <si>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</si>
  <si>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</si>
  <si>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</si>
  <si>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</si>
  <si>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</si>
  <si>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</si>
  <si>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</si>
  <si>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</si>
  <si>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</si>
  <si>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</si>
  <si>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</si>
  <si>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</si>
  <si>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</si>
  <si>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</si>
  <si>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</si>
  <si>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</si>
  <si>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</si>
  <si>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</si>
  <si>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</si>
  <si>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</si>
  <si>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</si>
  <si>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</si>
  <si>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</si>
  <si>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</si>
  <si>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</si>
  <si>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</si>
  <si>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</si>
  <si>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</si>
  <si>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</si>
  <si>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</si>
  <si>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</si>
  <si>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</si>
  <si>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</si>
  <si>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</si>
  <si>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</si>
  <si>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</si>
  <si>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</si>
  <si>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</si>
  <si>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</si>
  <si>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</si>
  <si>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</si>
  <si>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</si>
  <si>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</si>
  <si>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</si>
  <si>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</si>
  <si>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</si>
  <si>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</si>
  <si>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</si>
  <si>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</si>
  <si>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</si>
  <si>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</si>
  <si>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</si>
  <si>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</si>
  <si>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</si>
  <si>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</si>
  <si>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</si>
  <si>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</si>
  <si>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</si>
  <si>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</si>
  <si>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</si>
  <si>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</si>
  <si>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</si>
  <si>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</si>
  <si>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</si>
  <si>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</si>
  <si>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</si>
  <si>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</si>
  <si>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</si>
  <si>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</si>
  <si>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</si>
  <si>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</si>
  <si>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</si>
  <si>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</si>
  <si>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</si>
  <si>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</si>
  <si>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</si>
  <si>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</si>
  <si>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</si>
  <si>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</si>
  <si>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</si>
  <si>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</si>
  <si>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</si>
  <si>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</si>
  <si>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</si>
  <si>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</si>
  <si>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</si>
  <si>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</si>
  <si>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</si>
  <si>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</si>
  <si>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</si>
  <si>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</si>
  <si>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</si>
  <si>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</si>
  <si>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</si>
  <si>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</si>
  <si>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</si>
  <si>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</si>
  <si>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</si>
  <si>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</si>
  <si>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</si>
  <si>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</si>
  <si>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</si>
  <si>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</si>
  <si>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</si>
  <si>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</si>
  <si>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</si>
  <si>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</si>
  <si>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</si>
  <si>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</si>
  <si>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</si>
  <si>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</si>
  <si>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</si>
  <si>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</si>
  <si>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</si>
  <si>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</si>
  <si>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</si>
  <si>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</si>
  <si>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</si>
  <si>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</si>
  <si>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</si>
  <si>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</si>
  <si>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</si>
  <si>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</si>
  <si>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</si>
  <si>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</si>
  <si>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</si>
  <si>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</si>
  <si>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</si>
  <si>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</si>
  <si>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</si>
  <si>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</si>
  <si>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</si>
  <si>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</si>
  <si>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</si>
  <si>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</si>
  <si>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</si>
  <si>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</si>
  <si>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</si>
  <si>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</si>
  <si>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</si>
  <si>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</si>
  <si>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</si>
  <si>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</si>
  <si>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</si>
  <si>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</si>
  <si>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</si>
  <si>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</si>
  <si>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</si>
  <si>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</si>
  <si>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</si>
  <si>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</si>
  <si>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</si>
  <si>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</si>
  <si>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</si>
  <si>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</si>
  <si>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</si>
  <si>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</si>
  <si>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</si>
  <si>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</si>
  <si>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</si>
  <si>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</si>
  <si>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</si>
  <si>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</si>
  <si>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</si>
  <si>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</si>
  <si>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</si>
  <si>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</si>
  <si>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</si>
  <si>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</si>
  <si>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</si>
  <si>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</si>
  <si>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</si>
  <si>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</si>
  <si>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</si>
  <si>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</si>
  <si>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</si>
  <si>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</si>
  <si>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</si>
  <si>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</si>
  <si>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</si>
  <si>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</si>
  <si>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</si>
  <si>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</si>
  <si>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</si>
  <si>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</si>
  <si>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</si>
  <si>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</si>
  <si>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</si>
  <si>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</si>
  <si>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</si>
  <si>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</si>
  <si>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</si>
  <si>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</si>
  <si>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</si>
  <si>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</si>
  <si>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</si>
  <si>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</si>
  <si>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</si>
  <si>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</si>
  <si>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</si>
  <si>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</si>
  <si>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</si>
  <si>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</si>
  <si>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</si>
  <si>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</si>
  <si>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</si>
  <si>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</si>
  <si>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</si>
  <si>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</si>
  <si>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</si>
  <si>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</si>
  <si>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</si>
  <si>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</si>
  <si>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</si>
  <si>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</si>
  <si>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</si>
  <si>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</si>
  <si>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</si>
  <si>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</si>
  <si>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</si>
  <si>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</si>
  <si>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</si>
  <si>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</si>
  <si>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</si>
  <si>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</si>
  <si>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</si>
  <si>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</si>
  <si>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</si>
  <si>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</si>
  <si>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</si>
  <si>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</si>
  <si>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</si>
  <si>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</si>
  <si>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</si>
  <si>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</si>
  <si>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</si>
  <si>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</si>
  <si>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</si>
  <si>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</si>
  <si>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</si>
  <si>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</si>
  <si>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</si>
  <si>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</si>
  <si>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</si>
  <si>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</si>
  <si>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</si>
  <si>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</si>
  <si>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</si>
  <si>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</si>
  <si>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</si>
  <si>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</si>
  <si>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</si>
  <si>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</si>
  <si>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</si>
  <si>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</si>
  <si>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</si>
  <si>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</si>
  <si>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</si>
  <si>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</si>
  <si>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</si>
  <si>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</si>
  <si>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</si>
  <si>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</si>
  <si>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</si>
  <si>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</si>
  <si>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</si>
  <si>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</si>
  <si>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</si>
  <si>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</si>
  <si>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</si>
  <si>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</si>
  <si>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</si>
  <si>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</si>
  <si>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</si>
  <si>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</si>
  <si>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</si>
  <si>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</si>
  <si>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</si>
  <si>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</si>
  <si>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</si>
  <si>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</si>
  <si>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</si>
  <si>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</si>
  <si>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</si>
  <si>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</si>
  <si>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</si>
  <si>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</si>
  <si>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</si>
  <si>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</si>
  <si>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</si>
  <si>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</si>
  <si>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</si>
  <si>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</si>
  <si>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</si>
  <si>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</si>
  <si>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</si>
  <si>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</si>
  <si>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</si>
  <si>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</si>
  <si>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</si>
  <si>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</si>
  <si>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</si>
  <si>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</si>
  <si>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</si>
  <si>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</si>
  <si>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</si>
  <si>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</si>
  <si>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</si>
  <si>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</si>
  <si>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</si>
  <si>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</si>
  <si>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</si>
  <si>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</si>
  <si>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</si>
  <si>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</si>
  <si>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</si>
  <si>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</si>
  <si>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</si>
  <si>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</si>
  <si>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</si>
  <si>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</si>
  <si>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</si>
  <si>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</si>
  <si>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</si>
  <si>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</si>
  <si>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</si>
  <si>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</si>
  <si>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</si>
  <si>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</si>
  <si>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</si>
  <si>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</si>
  <si>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</si>
  <si>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</si>
  <si>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</si>
  <si>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</si>
  <si>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</si>
  <si>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</si>
  <si>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</si>
  <si>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</si>
  <si>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</si>
  <si>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</si>
  <si>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</si>
  <si>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</si>
  <si>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</si>
  <si>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</si>
  <si>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</si>
  <si>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</si>
  <si>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</si>
  <si>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</si>
  <si>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</si>
  <si>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</si>
  <si>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</si>
  <si>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</si>
  <si>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</si>
  <si>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</si>
  <si>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</si>
  <si>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</si>
  <si>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</si>
  <si>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</si>
  <si>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</si>
  <si>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</si>
  <si>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</si>
  <si>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</si>
  <si>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</si>
  <si>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</si>
  <si>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</si>
  <si>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</si>
  <si>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</si>
  <si>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</si>
  <si>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</si>
  <si>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</si>
  <si>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</si>
  <si>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</si>
  <si>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</si>
  <si>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</si>
  <si>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</si>
  <si>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</si>
  <si>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</si>
  <si>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</si>
  <si>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</si>
  <si>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</si>
  <si>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</si>
  <si>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</si>
  <si>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</si>
  <si>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</si>
  <si>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</si>
  <si>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</si>
  <si>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</si>
  <si>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</si>
  <si>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</si>
  <si>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</si>
  <si>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</si>
  <si>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</si>
  <si>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</si>
  <si>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</si>
  <si>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</si>
  <si>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</si>
  <si>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</si>
  <si>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</si>
  <si>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</si>
  <si>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</si>
  <si>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</si>
  <si>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</si>
  <si>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</si>
  <si>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</si>
  <si>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</si>
  <si>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</si>
  <si>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</si>
  <si>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</si>
  <si>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</si>
  <si>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</si>
  <si>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</si>
  <si>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</si>
  <si>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</si>
  <si>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</si>
  <si>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</si>
  <si>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</si>
  <si>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</si>
  <si>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</si>
  <si>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</si>
  <si>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</si>
  <si>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</si>
  <si>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</si>
  <si>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</si>
  <si>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</si>
  <si>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</si>
  <si>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</si>
  <si>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</si>
  <si>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</si>
  <si>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</si>
  <si>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</si>
  <si>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</si>
  <si>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</si>
  <si>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</si>
  <si>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</si>
  <si>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</si>
  <si>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</si>
  <si>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</si>
  <si>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</si>
  <si>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</si>
  <si>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</si>
  <si>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</si>
  <si>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</si>
  <si>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</si>
  <si>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</si>
  <si>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</si>
  <si>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</si>
  <si>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</si>
  <si>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</si>
  <si>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</si>
  <si>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</si>
  <si>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</si>
  <si>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</si>
  <si>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</si>
  <si>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</si>
  <si>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</si>
  <si>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</si>
  <si>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</si>
  <si>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</si>
  <si>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</si>
  <si>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</si>
  <si>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</si>
  <si>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</si>
  <si>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</si>
  <si>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</si>
  <si>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</si>
  <si>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</si>
  <si>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</si>
  <si>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</si>
  <si>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</si>
  <si>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</si>
  <si>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</si>
  <si>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</si>
  <si>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</si>
  <si>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</si>
  <si>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</si>
  <si>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</si>
  <si>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</si>
  <si>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</si>
  <si>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</si>
  <si>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</si>
  <si>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</si>
  <si>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</si>
  <si>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</si>
  <si>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</si>
  <si>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</si>
  <si>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</si>
  <si>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</si>
  <si>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</si>
  <si>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</si>
  <si>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</si>
  <si>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</si>
  <si>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</si>
  <si>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</si>
  <si>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</si>
  <si>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</si>
  <si>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</si>
  <si>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</si>
  <si>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</si>
  <si>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</si>
  <si>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</si>
  <si>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</si>
  <si>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</si>
  <si>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</si>
  <si>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</si>
  <si>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</si>
  <si>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</si>
  <si>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</si>
  <si>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</si>
  <si>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</si>
  <si>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</si>
  <si>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</si>
  <si>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</si>
  <si>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</si>
  <si>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</si>
  <si>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</si>
  <si>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</si>
  <si>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</si>
  <si>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</si>
  <si>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</si>
  <si>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</si>
  <si>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</si>
  <si>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</si>
  <si>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</si>
  <si>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</si>
  <si>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</si>
  <si>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</si>
  <si>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</si>
  <si>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</si>
  <si>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</si>
  <si>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</si>
  <si>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</si>
  <si>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</si>
  <si>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</si>
  <si>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</si>
  <si>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</si>
  <si>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</si>
  <si>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</si>
  <si>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</si>
  <si>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</si>
  <si>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</si>
  <si>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</si>
  <si>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</si>
  <si>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</si>
  <si>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</si>
  <si>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</si>
  <si>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</si>
  <si>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</si>
  <si>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</si>
  <si>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</si>
  <si>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</si>
  <si>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</si>
  <si>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</si>
  <si>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</si>
  <si>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</si>
  <si>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</si>
  <si>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</si>
  <si>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</si>
  <si>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</si>
  <si>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</si>
  <si>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</si>
  <si>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</si>
  <si>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</si>
  <si>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</si>
  <si>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</si>
  <si>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</si>
  <si>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</si>
  <si>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</si>
  <si>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</si>
  <si>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</si>
  <si>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</si>
  <si>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</si>
  <si>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</si>
  <si>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</si>
  <si>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</si>
  <si>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</si>
  <si>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</si>
  <si>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</si>
  <si>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</si>
  <si>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</si>
  <si>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</si>
  <si>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</si>
  <si>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</si>
  <si>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</si>
  <si>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</si>
  <si>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</si>
  <si>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</si>
  <si>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</si>
  <si>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</si>
  <si>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</si>
  <si>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</si>
  <si>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</si>
  <si>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</si>
  <si>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</si>
  <si>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</si>
  <si>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</si>
  <si>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</si>
  <si>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</si>
  <si>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</si>
  <si>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</si>
  <si>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</si>
  <si>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</si>
  <si>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</si>
  <si>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</si>
  <si>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</si>
  <si>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</si>
  <si>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</si>
  <si>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</si>
  <si>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</si>
  <si>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</si>
  <si>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</si>
  <si>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</si>
  <si>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</si>
  <si>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</si>
  <si>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</si>
  <si>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</si>
  <si>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</si>
  <si>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</si>
  <si>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</si>
  <si>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</si>
  <si>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</si>
  <si>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</si>
  <si>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</si>
  <si>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</si>
  <si>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</si>
  <si>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</si>
  <si>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</si>
  <si>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</si>
  <si>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</si>
  <si>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</si>
  <si>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</si>
  <si>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</si>
  <si>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</si>
  <si>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</si>
  <si>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</si>
  <si>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</si>
  <si>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</si>
  <si>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</si>
  <si>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</si>
  <si>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</si>
  <si>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</si>
  <si>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</si>
  <si>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</si>
  <si>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</si>
  <si>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</si>
  <si>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</si>
  <si>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</si>
  <si>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</si>
  <si>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</si>
  <si>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</si>
  <si>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</si>
  <si>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</si>
  <si>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</si>
  <si>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</si>
  <si>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</si>
  <si>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</si>
  <si>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</si>
  <si>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</si>
  <si>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</si>
  <si>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</si>
  <si>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</si>
  <si>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</si>
  <si>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</si>
  <si>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</si>
  <si>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</si>
  <si>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</si>
  <si>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</si>
  <si>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</si>
  <si>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</si>
  <si>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</si>
  <si>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</si>
  <si>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</si>
  <si>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</si>
  <si>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</si>
  <si>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</si>
  <si>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</si>
  <si>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</si>
  <si>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</si>
  <si>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</si>
  <si>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</si>
  <si>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</si>
  <si>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</si>
  <si>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</si>
  <si>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</si>
  <si>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</si>
  <si>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</si>
  <si>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</si>
  <si>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</si>
  <si>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</si>
  <si>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</si>
  <si>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</si>
  <si>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</si>
  <si>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</si>
  <si>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</si>
  <si>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</si>
  <si>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</si>
  <si>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</si>
  <si>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</si>
  <si>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</si>
  <si>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</si>
  <si>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</si>
  <si>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</si>
  <si>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</si>
  <si>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</si>
  <si>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</si>
  <si>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</si>
  <si>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</si>
  <si>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</si>
  <si>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</si>
  <si>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</si>
  <si>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</si>
  <si>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</si>
  <si>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</si>
  <si>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</si>
  <si>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</si>
  <si>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</si>
  <si>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</si>
  <si>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</si>
  <si>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</si>
  <si>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</si>
  <si>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</si>
  <si>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</si>
  <si>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</si>
  <si>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</si>
  <si>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</si>
  <si>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</si>
  <si>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</si>
  <si>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</si>
  <si>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</si>
  <si>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</si>
  <si>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</si>
  <si>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</si>
  <si>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</si>
  <si>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</si>
  <si>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</si>
  <si>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</si>
  <si>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</si>
  <si>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</si>
  <si>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</si>
  <si>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</si>
  <si>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</si>
  <si>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</si>
  <si>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</si>
  <si>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</si>
  <si>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</si>
  <si>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</si>
  <si>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</si>
  <si>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</si>
  <si>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</si>
  <si>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</si>
  <si>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</si>
  <si>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</si>
  <si>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</si>
  <si>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</si>
  <si>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</si>
  <si>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</si>
  <si>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</si>
  <si>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</si>
  <si>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</si>
  <si>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</si>
  <si>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</si>
  <si>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</si>
  <si>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</si>
  <si>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</si>
  <si>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</si>
  <si>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</si>
  <si>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</si>
  <si>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</si>
  <si>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</si>
  <si>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</si>
  <si>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</si>
  <si>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</si>
  <si>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</si>
  <si>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</si>
  <si>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</si>
  <si>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</si>
  <si>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</si>
  <si>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</si>
  <si>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</si>
  <si>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</si>
  <si>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</si>
  <si>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</si>
  <si>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</si>
  <si>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</si>
  <si>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</si>
  <si>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</si>
  <si>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</si>
  <si>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</si>
  <si>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</si>
  <si>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</si>
  <si>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</si>
  <si>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</si>
  <si>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</si>
  <si>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</si>
  <si>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</si>
  <si>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</si>
  <si>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</si>
  <si>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</si>
  <si>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</si>
  <si>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</si>
  <si>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</si>
  <si>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</si>
  <si>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</si>
  <si>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</si>
  <si>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</si>
  <si>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</si>
  <si>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</si>
  <si>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</si>
  <si>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</si>
  <si>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</si>
  <si>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</si>
  <si>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</si>
  <si>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</si>
  <si>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</si>
  <si>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</si>
  <si>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</si>
  <si>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</si>
  <si>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</si>
  <si>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</si>
  <si>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</si>
  <si>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</si>
  <si>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</si>
  <si>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</si>
  <si>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</si>
  <si>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</si>
  <si>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</si>
  <si>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</si>
  <si>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</si>
  <si>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</si>
  <si>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</si>
  <si>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</si>
  <si>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</si>
  <si>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</si>
  <si>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</si>
  <si>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</si>
  <si>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</si>
  <si>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</si>
  <si>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</si>
  <si>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</si>
  <si>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</si>
  <si>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</si>
  <si>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</si>
  <si>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</si>
  <si>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</si>
  <si>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</si>
  <si>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</si>
  <si>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</si>
  <si>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</si>
  <si>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</si>
  <si>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</si>
  <si>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</si>
  <si>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</si>
  <si>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</si>
  <si>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</si>
  <si>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</si>
  <si>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</si>
  <si>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</si>
  <si>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</si>
  <si>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</si>
  <si>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</si>
  <si>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</si>
  <si>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</si>
  <si>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</si>
  <si>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</si>
  <si>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</si>
  <si>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</si>
  <si>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</si>
  <si>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</si>
  <si>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</si>
  <si>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</si>
  <si>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</si>
  <si>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</si>
  <si>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</si>
  <si>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</si>
  <si>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</si>
  <si>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</si>
  <si>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</si>
  <si>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</si>
  <si>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</si>
  <si>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</si>
  <si>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</si>
  <si>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</si>
  <si>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</si>
  <si>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</si>
  <si>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</si>
  <si>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</si>
  <si>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</si>
  <si>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</si>
  <si>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</si>
  <si>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</si>
  <si>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</si>
  <si>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</si>
  <si>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</si>
  <si>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</si>
  <si>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</si>
  <si>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</si>
  <si>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</si>
  <si>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</si>
  <si>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</si>
  <si>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</si>
  <si>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</si>
  <si>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</si>
  <si>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</si>
  <si>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</si>
  <si>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</si>
  <si>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</si>
  <si>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</si>
  <si>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</si>
  <si>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</si>
  <si>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</si>
  <si>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</si>
  <si>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</si>
  <si>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</si>
  <si>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</si>
  <si>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</si>
  <si>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</si>
  <si>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</si>
  <si>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</si>
  <si>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</si>
  <si>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</si>
  <si>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</si>
  <si>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</si>
  <si>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</si>
  <si>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</si>
  <si>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</si>
  <si>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</si>
  <si>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</si>
  <si>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</si>
  <si>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</si>
  <si>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</si>
  <si>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</si>
  <si>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</si>
  <si>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</si>
  <si>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</si>
  <si>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</si>
  <si>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</si>
  <si>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</si>
  <si>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</si>
  <si>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</si>
  <si>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</si>
  <si>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</si>
  <si>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</si>
  <si>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</si>
  <si>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</si>
  <si>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</si>
  <si>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</si>
  <si>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</si>
  <si>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</si>
  <si>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</si>
  <si>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</si>
  <si>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</si>
  <si>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</si>
  <si>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</si>
  <si>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</si>
  <si>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</si>
  <si>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</si>
  <si>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</si>
  <si>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</si>
  <si>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</si>
  <si>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</si>
  <si>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</si>
  <si>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</si>
  <si>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</si>
  <si>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</si>
  <si>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</si>
  <si>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</si>
  <si>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</si>
  <si>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</si>
  <si>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</si>
  <si>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</si>
  <si>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</si>
  <si>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</si>
  <si>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</si>
  <si>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</si>
  <si>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</si>
  <si>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</si>
  <si>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</si>
  <si>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</si>
  <si>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</si>
  <si>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</si>
  <si>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</si>
  <si>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</si>
  <si>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</si>
  <si>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</si>
  <si>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</si>
  <si>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</si>
  <si>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</si>
  <si>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</si>
  <si>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</si>
  <si>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</si>
  <si>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</si>
  <si>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</si>
  <si>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</si>
  <si>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</si>
  <si>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</si>
  <si>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</si>
  <si>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</si>
  <si>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</si>
  <si>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</si>
  <si>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</si>
  <si>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</si>
  <si>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</si>
  <si>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</si>
  <si>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</si>
  <si>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</si>
  <si>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</si>
  <si>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</si>
  <si>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</si>
  <si>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</si>
  <si>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</si>
  <si>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</si>
  <si>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</si>
  <si>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</si>
  <si>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</si>
  <si>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</si>
  <si>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</si>
  <si>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</si>
  <si>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</si>
  <si>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</si>
  <si>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</si>
  <si>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</si>
  <si>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</si>
  <si>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</si>
  <si>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</si>
  <si>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</si>
  <si>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</si>
  <si>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</si>
  <si>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</si>
  <si>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</si>
  <si>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</si>
  <si>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</si>
  <si>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</si>
  <si>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</si>
  <si>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</si>
  <si>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</si>
  <si>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</si>
  <si>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</si>
  <si>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</si>
  <si>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</si>
  <si>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</si>
  <si>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</si>
  <si>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</si>
  <si>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</si>
  <si>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</si>
  <si>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</si>
  <si>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</si>
  <si>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</si>
  <si>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</si>
  <si>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</si>
  <si>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</si>
  <si>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</si>
  <si>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</si>
  <si>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</si>
  <si>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</si>
  <si>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</si>
  <si>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</si>
  <si>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</si>
  <si>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</si>
  <si>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</si>
  <si>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</si>
  <si>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</si>
  <si>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</si>
  <si>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</si>
  <si>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</si>
  <si>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</si>
  <si>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</si>
  <si>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</si>
  <si>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</si>
  <si>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</si>
  <si>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</si>
  <si>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</si>
  <si>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</si>
  <si>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</si>
  <si>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</si>
  <si>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</si>
  <si>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</si>
  <si>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</si>
  <si>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</si>
  <si>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</si>
  <si>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</si>
  <si>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</si>
  <si>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</si>
  <si>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</si>
  <si>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</si>
  <si>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</si>
  <si>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</si>
  <si>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</si>
  <si>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</si>
  <si>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</si>
  <si>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</si>
  <si>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</si>
  <si>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</si>
  <si>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</si>
  <si>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</si>
  <si>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</si>
  <si>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</si>
  <si>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</si>
  <si>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</si>
  <si>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</si>
  <si>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</si>
  <si>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</si>
  <si>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</si>
  <si>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</si>
  <si>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</si>
  <si>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</si>
  <si>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</si>
  <si>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</si>
  <si>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</si>
  <si>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</si>
  <si>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</si>
  <si>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</si>
  <si>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</si>
  <si>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</si>
  <si>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</si>
  <si>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</si>
  <si>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</si>
  <si>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</si>
  <si>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</si>
  <si>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</si>
  <si>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</si>
  <si>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</si>
  <si>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</si>
  <si>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</si>
  <si>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</si>
  <si>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</si>
  <si>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</si>
  <si>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</si>
  <si>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</si>
  <si>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</si>
  <si>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</si>
  <si>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</si>
  <si>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</si>
  <si>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</si>
  <si>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</si>
  <si>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</si>
  <si>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</si>
  <si>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</si>
  <si>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</si>
  <si>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</si>
  <si>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</si>
  <si>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</si>
  <si>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</si>
  <si>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</si>
  <si>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</si>
  <si>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</si>
  <si>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</si>
  <si>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</si>
  <si>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</si>
  <si>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</si>
  <si>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</si>
  <si>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</si>
  <si>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</si>
  <si>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</si>
  <si>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</si>
  <si>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</si>
  <si>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</si>
  <si>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</si>
  <si>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</si>
  <si>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</si>
  <si>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</si>
  <si>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</si>
  <si>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</si>
  <si>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</si>
  <si>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</si>
  <si>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</si>
  <si>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</si>
  <si>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</si>
  <si>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</si>
  <si>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</si>
  <si>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</si>
  <si>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</si>
  <si>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</si>
  <si>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</si>
  <si>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</si>
  <si>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</si>
  <si>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</si>
  <si>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</si>
  <si>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</si>
  <si>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</si>
  <si>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</si>
  <si>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</si>
  <si>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</si>
  <si>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</si>
  <si>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</si>
  <si>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</si>
  <si>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</si>
  <si>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</si>
  <si>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</si>
  <si>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</si>
  <si>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</si>
  <si>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</si>
  <si>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</si>
  <si>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</si>
  <si>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</si>
  <si>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</si>
  <si>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</si>
  <si>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</si>
  <si>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</si>
  <si>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</si>
  <si>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</si>
  <si>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</si>
  <si>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</si>
  <si>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</si>
  <si>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</si>
  <si>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</si>
  <si>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</si>
  <si>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</si>
  <si>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</si>
  <si>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</si>
  <si>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</si>
  <si>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</si>
  <si>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</si>
  <si>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</si>
  <si>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</si>
  <si>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</si>
  <si>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</si>
  <si>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</si>
  <si>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</si>
  <si>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</si>
  <si>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</si>
  <si>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</si>
  <si>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</si>
  <si>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</si>
  <si>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</si>
  <si>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</si>
  <si>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</si>
  <si>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</si>
  <si>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</si>
  <si>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</si>
  <si>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</si>
  <si>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</si>
  <si>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</si>
  <si>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</si>
  <si>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</si>
  <si>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</si>
  <si>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</si>
  <si>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</si>
  <si>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</si>
  <si>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</si>
  <si>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</si>
  <si>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</si>
  <si>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</si>
  <si>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</si>
  <si>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</si>
  <si>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</si>
  <si>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</si>
  <si>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</si>
  <si>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</si>
  <si>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</si>
  <si>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</si>
  <si>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</si>
  <si>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</si>
  <si>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</si>
  <si>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</si>
  <si>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</si>
  <si>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</si>
  <si>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</si>
  <si>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</si>
  <si>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</si>
  <si>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</si>
  <si>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</si>
  <si>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</si>
  <si>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</si>
  <si>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</si>
  <si>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</si>
  <si>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</si>
  <si>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</si>
  <si>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</si>
  <si>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</si>
  <si>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</si>
  <si>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</si>
  <si>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</si>
  <si>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</si>
  <si>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</si>
  <si>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</si>
  <si>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</si>
  <si>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</si>
  <si>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</si>
  <si>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</si>
  <si>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</si>
  <si>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</si>
  <si>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</si>
  <si>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</si>
  <si>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</si>
  <si>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</si>
  <si>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</si>
  <si>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</si>
  <si>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</si>
  <si>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</si>
  <si>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</si>
  <si>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</si>
  <si>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</si>
  <si>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</si>
  <si>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</si>
  <si>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</si>
  <si>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</si>
  <si>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</si>
  <si>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</si>
  <si>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</si>
  <si>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</si>
  <si>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</si>
  <si>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</si>
  <si>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</si>
  <si>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</si>
  <si>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</si>
  <si>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</si>
  <si>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</si>
  <si>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</si>
  <si>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</si>
  <si>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</si>
  <si>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</si>
  <si>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</si>
  <si>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</si>
  <si>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</si>
  <si>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</si>
  <si>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</si>
  <si>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</si>
  <si>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</si>
  <si>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</si>
  <si>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</si>
  <si>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</si>
  <si>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</si>
  <si>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</si>
  <si>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</si>
  <si>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</si>
  <si>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</si>
  <si>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</si>
  <si>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</si>
  <si>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</si>
  <si>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</si>
  <si>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</si>
  <si>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</si>
  <si>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</si>
  <si>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</si>
  <si>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</si>
  <si>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</si>
  <si>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</si>
  <si>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</si>
  <si>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</si>
  <si>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</si>
  <si>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</si>
  <si>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</si>
  <si>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</si>
  <si>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</si>
  <si>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</si>
  <si>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</si>
  <si>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</si>
  <si>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</si>
  <si>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</si>
  <si>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</si>
  <si>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</si>
  <si>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</si>
  <si>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</si>
  <si>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</si>
  <si>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</si>
  <si>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</si>
  <si>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</si>
  <si>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</si>
  <si>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</si>
  <si>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</si>
  <si>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</si>
  <si>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</si>
  <si>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</si>
  <si>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</si>
  <si>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</si>
  <si>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</si>
  <si>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</si>
  <si>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</si>
  <si>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</si>
  <si>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</si>
  <si>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</si>
  <si>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</si>
  <si>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</si>
  <si>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</si>
  <si>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</si>
  <si>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</si>
  <si>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</si>
  <si>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</si>
  <si>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</si>
  <si>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</si>
  <si>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</si>
  <si>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</si>
  <si>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</si>
  <si>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</si>
  <si>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</si>
  <si>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</si>
  <si>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</si>
  <si>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</si>
  <si>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</si>
  <si>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</si>
  <si>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</si>
  <si>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</si>
  <si>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</si>
  <si>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</si>
  <si>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</si>
  <si>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</si>
  <si>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</si>
  <si>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</si>
  <si>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</si>
  <si>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</si>
  <si>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</si>
  <si>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</si>
  <si>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</si>
  <si>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</si>
  <si>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</si>
  <si>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</si>
  <si>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</si>
  <si>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</si>
  <si>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</si>
  <si>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</si>
  <si>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</si>
  <si>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</si>
  <si>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</si>
  <si>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</si>
  <si>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</si>
  <si>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</si>
  <si>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</si>
  <si>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</si>
  <si>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</si>
  <si>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</si>
  <si>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</si>
  <si>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</si>
  <si>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</si>
  <si>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</si>
  <si>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</si>
  <si>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</si>
  <si>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</si>
  <si>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</si>
  <si>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</si>
  <si>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</si>
  <si>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</si>
  <si>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</si>
  <si>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</si>
  <si>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</si>
  <si>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</si>
  <si>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</si>
  <si>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</si>
  <si>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</si>
  <si>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</si>
  <si>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</si>
  <si>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</si>
  <si>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</si>
  <si>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</si>
  <si>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</si>
  <si>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</si>
  <si>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</si>
  <si>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</si>
  <si>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</si>
  <si>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</si>
  <si>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</si>
  <si>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</si>
  <si>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</si>
  <si>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</si>
  <si>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</si>
  <si>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</si>
  <si>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</si>
  <si>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</si>
  <si>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</si>
  <si>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</si>
  <si>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</si>
  <si>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</si>
  <si>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</si>
  <si>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</si>
  <si>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</si>
  <si>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</si>
  <si>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</si>
  <si>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</si>
  <si>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</si>
  <si>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</si>
  <si>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</si>
  <si>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</si>
  <si>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</si>
  <si>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</si>
  <si>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</si>
  <si>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</si>
  <si>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</si>
  <si>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</si>
  <si>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</si>
  <si>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</si>
  <si>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</si>
  <si>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</si>
  <si>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</si>
  <si>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</si>
  <si>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</si>
  <si>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</si>
  <si>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</si>
  <si>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</si>
  <si>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</si>
  <si>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</si>
  <si>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</si>
  <si>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</si>
  <si>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</si>
  <si>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</si>
  <si>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</si>
  <si>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</si>
  <si>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</si>
  <si>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</si>
  <si>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</si>
  <si>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</si>
  <si>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</si>
  <si>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</si>
  <si>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</si>
  <si>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</si>
  <si>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</si>
  <si>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</si>
  <si>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</si>
  <si>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</si>
  <si>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</si>
  <si>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</si>
  <si>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</si>
  <si>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</si>
  <si>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</si>
  <si>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</si>
  <si>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</si>
  <si>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</si>
  <si>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</si>
  <si>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</si>
  <si>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</si>
  <si>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</si>
  <si>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</si>
  <si>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</si>
  <si>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</si>
  <si>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</si>
  <si>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</si>
  <si>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</si>
  <si>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</si>
  <si>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</si>
  <si>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</si>
  <si>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</si>
  <si>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</si>
  <si>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</si>
  <si>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</si>
  <si>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</si>
  <si>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</si>
  <si>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</si>
  <si>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</si>
  <si>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</si>
  <si>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</si>
  <si>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</si>
  <si>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</si>
  <si>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</si>
  <si>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</si>
  <si>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</si>
  <si>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</si>
  <si>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</si>
  <si>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</si>
  <si>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</si>
  <si>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</si>
  <si>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</si>
  <si>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</si>
  <si>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</si>
  <si>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</si>
  <si>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</si>
  <si>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</si>
  <si>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</si>
  <si>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</si>
  <si>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</si>
  <si>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</si>
  <si>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</si>
  <si>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</si>
  <si>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</si>
  <si>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</si>
  <si>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</si>
  <si>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</si>
  <si>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</si>
  <si>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</si>
  <si>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</si>
  <si>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</si>
  <si>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</si>
  <si>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</si>
  <si>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</si>
  <si>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</si>
  <si>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</si>
  <si>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</si>
  <si>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</si>
  <si>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</si>
  <si>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</si>
  <si>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</si>
  <si>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</si>
  <si>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</si>
  <si>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</si>
  <si>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</si>
  <si>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</si>
  <si>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</si>
  <si>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</si>
  <si>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</si>
  <si>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</si>
  <si>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</si>
  <si>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</si>
  <si>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</si>
  <si>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</si>
  <si>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</si>
  <si>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</si>
  <si>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</si>
  <si>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</si>
  <si>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</si>
  <si>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</si>
  <si>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</si>
  <si>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</si>
  <si>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</si>
  <si>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</si>
  <si>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</si>
  <si>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</si>
  <si>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</si>
  <si>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</si>
  <si>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</si>
  <si>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</si>
  <si>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</si>
  <si>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</si>
  <si>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</si>
  <si>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</si>
  <si>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</si>
  <si>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</si>
  <si>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</si>
  <si>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</si>
  <si>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</si>
  <si>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</si>
  <si>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</si>
  <si>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</si>
  <si>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</si>
  <si>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</si>
  <si>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</si>
  <si>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</si>
  <si>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</si>
  <si>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</si>
  <si>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</si>
  <si>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</si>
  <si>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</si>
  <si>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</si>
  <si>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</si>
  <si>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</si>
  <si>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</si>
  <si>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</si>
  <si>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</si>
  <si>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</si>
  <si>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</si>
  <si>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</si>
  <si>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</si>
  <si>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</si>
  <si>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</si>
  <si>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</si>
  <si>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</si>
  <si>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</si>
  <si>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</si>
  <si>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</si>
  <si>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</si>
  <si>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</si>
  <si>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</si>
  <si>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</si>
  <si>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</si>
  <si>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</si>
  <si>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</si>
  <si>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</si>
  <si>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</si>
  <si>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</si>
  <si>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</si>
  <si>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</si>
  <si>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</si>
  <si>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</si>
  <si>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</si>
  <si>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</si>
  <si>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</si>
  <si>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</si>
  <si>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</si>
  <si>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</si>
  <si>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</si>
  <si>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</si>
  <si>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</si>
  <si>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</si>
  <si>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</si>
  <si>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</si>
  <si>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</si>
  <si>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</si>
  <si>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</si>
  <si>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</si>
  <si>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</si>
  <si>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</si>
  <si>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</si>
  <si>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</si>
  <si>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</si>
  <si>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</si>
  <si>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</si>
  <si>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</si>
  <si>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</si>
  <si>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</si>
  <si>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</si>
  <si>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</si>
  <si>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</si>
  <si>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</si>
  <si>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</si>
  <si>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</si>
  <si>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</si>
  <si>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</si>
  <si>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</si>
  <si>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</si>
  <si>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</si>
  <si>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</si>
  <si>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</si>
  <si>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</si>
  <si>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</si>
  <si>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</si>
  <si>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</si>
  <si>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</si>
  <si>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</si>
  <si>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</si>
  <si>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</si>
  <si>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</si>
  <si>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</si>
  <si>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</si>
  <si>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</si>
  <si>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</si>
  <si>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</si>
  <si>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</si>
  <si>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</si>
  <si>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</si>
  <si>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</si>
  <si>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</si>
  <si>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</si>
  <si>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</si>
  <si>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</si>
  <si>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</si>
  <si>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</si>
  <si>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</si>
  <si>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</si>
  <si>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</si>
  <si>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</si>
  <si>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</si>
  <si>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</si>
  <si>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</si>
  <si>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</si>
  <si>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</si>
  <si>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</si>
  <si>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</si>
  <si>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</si>
  <si>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</si>
  <si>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</si>
  <si>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</si>
  <si>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</si>
  <si>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</si>
  <si>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</si>
  <si>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</si>
  <si>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</si>
  <si>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</si>
  <si>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</si>
  <si>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</si>
  <si>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</si>
  <si>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</si>
  <si>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</si>
  <si>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</si>
  <si>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</si>
  <si>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</si>
  <si>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</si>
  <si>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</si>
  <si>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</si>
  <si>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</si>
  <si>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</si>
  <si>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</si>
  <si>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</si>
  <si>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</si>
  <si>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</si>
  <si>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</si>
  <si>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</si>
  <si>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</si>
  <si>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</si>
  <si>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</si>
  <si>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</si>
  <si>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</si>
  <si>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</si>
  <si>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</si>
  <si>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</si>
  <si>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</si>
  <si>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</si>
  <si>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</si>
  <si>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</si>
  <si>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</si>
  <si>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</si>
  <si>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</si>
  <si>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</si>
  <si>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</si>
  <si>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</si>
  <si>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</si>
  <si>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</si>
  <si>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</si>
  <si>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</si>
  <si>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</si>
  <si>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</si>
  <si>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</si>
  <si>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</si>
  <si>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</si>
  <si>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</si>
  <si>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</si>
  <si>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</si>
  <si>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</si>
  <si>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</si>
  <si>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</si>
  <si>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</si>
  <si>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</si>
  <si>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</si>
  <si>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</si>
  <si>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</si>
  <si>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</si>
  <si>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</si>
  <si>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</si>
  <si>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</si>
  <si>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</si>
  <si>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</si>
  <si>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</si>
  <si>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</si>
  <si>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</si>
  <si>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</si>
  <si>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</si>
  <si>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</si>
  <si>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</si>
  <si>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</si>
  <si>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</si>
  <si>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</si>
  <si>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</si>
  <si>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</si>
  <si>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</si>
  <si>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</si>
  <si>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</si>
  <si>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</si>
  <si>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</si>
  <si>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</si>
  <si>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</si>
  <si>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</si>
  <si>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</si>
  <si>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</si>
  <si>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</si>
  <si>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</si>
  <si>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</si>
  <si>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</si>
  <si>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</si>
  <si>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</si>
  <si>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</si>
  <si>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</si>
  <si>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</si>
  <si>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</si>
  <si>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</si>
  <si>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</si>
  <si>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</si>
  <si>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</si>
  <si>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</si>
  <si>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</si>
  <si>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</si>
  <si>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</si>
  <si>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</si>
  <si>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</si>
  <si>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</si>
  <si>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</si>
  <si>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</si>
  <si>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</si>
  <si>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</si>
  <si>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</si>
  <si>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</si>
  <si>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</si>
  <si>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</si>
  <si>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</si>
  <si>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</si>
  <si>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</si>
  <si>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</si>
  <si>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</si>
  <si>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</si>
  <si>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</si>
  <si>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</si>
  <si>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</si>
  <si>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</si>
  <si>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</si>
  <si>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</si>
  <si>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</si>
  <si>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</si>
  <si>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</si>
  <si>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</si>
  <si>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</si>
  <si>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</si>
  <si>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</si>
  <si>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</si>
  <si>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</si>
  <si>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</si>
  <si>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</si>
  <si>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</si>
  <si>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</si>
  <si>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</si>
  <si>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</si>
  <si>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</si>
  <si>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</si>
  <si>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</si>
  <si>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</si>
  <si>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</si>
  <si>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</si>
  <si>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</si>
  <si>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</si>
  <si>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</si>
  <si>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</si>
  <si>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</si>
  <si>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</si>
  <si>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</si>
  <si>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</si>
  <si>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</si>
  <si>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</si>
  <si>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</si>
  <si>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</si>
  <si>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</si>
  <si>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</si>
  <si>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</si>
  <si>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</si>
  <si>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</si>
  <si>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</si>
  <si>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</si>
  <si>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</si>
  <si>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</si>
  <si>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</si>
  <si>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</si>
  <si>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</si>
  <si>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</si>
  <si>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</si>
  <si>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</si>
  <si>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</si>
  <si>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</si>
  <si>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</si>
  <si>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</si>
  <si>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</si>
  <si>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</si>
  <si>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</si>
  <si>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</si>
  <si>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</si>
  <si>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</si>
  <si>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</si>
  <si>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</si>
  <si>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</si>
  <si>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</si>
  <si>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</si>
  <si>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</si>
  <si>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</si>
  <si>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</si>
  <si>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</si>
  <si>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</si>
  <si>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</si>
  <si>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</si>
  <si>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</si>
  <si>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</si>
  <si>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</si>
  <si>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</si>
  <si>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</si>
  <si>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</si>
  <si>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</si>
  <si>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</si>
  <si>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</si>
  <si>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</si>
  <si>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</si>
  <si>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</si>
  <si>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</si>
  <si>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</si>
  <si>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</si>
  <si>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</si>
  <si>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</si>
  <si>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</si>
  <si>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</si>
  <si>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</si>
  <si>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</si>
  <si>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</si>
  <si>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</si>
  <si>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</si>
  <si>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</si>
  <si>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</si>
  <si>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</si>
  <si>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</si>
  <si>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</si>
  <si>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</si>
  <si>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</si>
  <si>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</si>
  <si>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</si>
  <si>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</si>
  <si>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</si>
  <si>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</si>
  <si>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</si>
  <si>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</si>
  <si>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</si>
  <si>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</si>
  <si>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</si>
  <si>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</si>
  <si>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</si>
  <si>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</si>
  <si>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</si>
  <si>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</si>
  <si>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</si>
  <si>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</si>
  <si>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</si>
  <si>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</si>
  <si>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</si>
  <si>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</si>
  <si>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</si>
  <si>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</si>
  <si>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</si>
  <si>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</si>
  <si>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</si>
  <si>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</si>
  <si>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</si>
  <si>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</si>
  <si>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</si>
  <si>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</si>
  <si>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</si>
  <si>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</si>
  <si>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</si>
  <si>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</si>
  <si>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</si>
  <si>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</si>
  <si>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</si>
  <si>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</si>
  <si>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</si>
  <si>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</si>
  <si>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</si>
  <si>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</si>
  <si>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</si>
  <si>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</si>
  <si>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</si>
  <si>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</si>
  <si>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</si>
  <si>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</si>
  <si>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</si>
  <si>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</si>
  <si>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</si>
  <si>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</si>
  <si>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</si>
  <si>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</si>
  <si>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</si>
  <si>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</si>
  <si>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</si>
  <si>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</si>
  <si>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</si>
  <si>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</si>
  <si>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</si>
  <si>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</si>
  <si>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</si>
  <si>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</si>
  <si>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</si>
  <si>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</si>
  <si>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</si>
  <si>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</si>
  <si>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</si>
  <si>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</si>
  <si>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</si>
  <si>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</si>
  <si>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</si>
  <si>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</si>
  <si>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</si>
  <si>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</si>
  <si>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</si>
  <si>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</si>
  <si>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</si>
  <si>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</si>
  <si>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</si>
  <si>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</si>
  <si>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</si>
  <si>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</si>
  <si>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</si>
  <si>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</si>
  <si>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</si>
  <si>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</si>
  <si>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</si>
  <si>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</si>
  <si>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</si>
  <si>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</si>
  <si>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</si>
  <si>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</si>
  <si>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</si>
  <si>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</si>
  <si>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</si>
  <si>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</si>
  <si>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</si>
  <si>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</si>
  <si>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</si>
  <si>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</si>
  <si>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</si>
  <si>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</si>
  <si>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</si>
  <si>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</si>
  <si>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</si>
  <si>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</si>
  <si>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</si>
  <si>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</si>
  <si>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</si>
  <si>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</si>
  <si>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</si>
  <si>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</si>
  <si>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</si>
  <si>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</si>
  <si>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</si>
  <si>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</si>
  <si>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</si>
  <si>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</si>
  <si>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</si>
  <si>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</si>
  <si>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</si>
  <si>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</si>
  <si>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</si>
  <si>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</si>
  <si>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</si>
  <si>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</si>
  <si>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</si>
  <si>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</si>
  <si>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</si>
  <si>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</si>
  <si>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</si>
  <si>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</si>
  <si>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</si>
  <si>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</si>
  <si>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</si>
  <si>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</si>
  <si>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</si>
  <si>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</si>
  <si>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</si>
  <si>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</si>
  <si>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</si>
  <si>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</si>
  <si>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</si>
  <si>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</si>
  <si>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</si>
  <si>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</si>
  <si>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</si>
  <si>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</si>
  <si>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</si>
  <si>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</si>
  <si>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</si>
  <si>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</si>
  <si>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</si>
  <si>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</si>
  <si>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</si>
  <si>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</si>
  <si>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</si>
  <si>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</si>
  <si>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</si>
  <si>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</si>
  <si>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</si>
  <si>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</si>
  <si>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</si>
  <si>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</si>
  <si>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</si>
  <si>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</si>
  <si>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</si>
  <si>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</si>
  <si>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</si>
  <si>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</si>
  <si>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</si>
  <si>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</si>
  <si>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</si>
  <si>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</si>
  <si>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</si>
  <si>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</si>
  <si>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</si>
  <si>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</si>
  <si>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</si>
  <si>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</si>
  <si>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</si>
  <si>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</si>
  <si>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</si>
  <si>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</si>
  <si>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</si>
  <si>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</si>
  <si>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</si>
  <si>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</si>
  <si>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</si>
  <si>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</si>
  <si>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</si>
  <si>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</si>
  <si>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</si>
  <si>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</si>
  <si>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</si>
  <si>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</si>
  <si>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</si>
  <si>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</si>
  <si>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</si>
  <si>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</si>
  <si>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</si>
  <si>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</si>
  <si>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</si>
  <si>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</si>
  <si>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</si>
  <si>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</si>
  <si>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</si>
  <si>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</si>
  <si>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</si>
  <si>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</si>
  <si>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</si>
  <si>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</si>
  <si>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</si>
  <si>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</si>
  <si>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</si>
  <si>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</si>
  <si>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</si>
  <si>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</si>
  <si>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</si>
  <si>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</si>
  <si>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</si>
  <si>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</si>
  <si>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</si>
  <si>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</si>
  <si>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</si>
  <si>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</si>
  <si>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</si>
  <si>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</si>
  <si>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</si>
  <si>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</si>
  <si>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</si>
  <si>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</si>
  <si>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</si>
  <si>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</si>
  <si>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</si>
  <si>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</si>
  <si>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</si>
  <si>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</si>
  <si>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</si>
  <si>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</si>
  <si>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</si>
  <si>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</si>
  <si>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</si>
  <si>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</si>
  <si>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</si>
  <si>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</si>
  <si>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</si>
  <si>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</si>
  <si>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</si>
  <si>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</si>
  <si>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</si>
  <si>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</si>
  <si>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</si>
  <si>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</si>
  <si>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</si>
  <si>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</si>
  <si>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</si>
  <si>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</si>
  <si>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</si>
  <si>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</si>
  <si>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</si>
  <si>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</si>
  <si>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</si>
  <si>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</si>
  <si>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</si>
  <si>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</si>
  <si>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</si>
  <si>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</si>
  <si>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</si>
  <si>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</si>
  <si>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</si>
  <si>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</si>
  <si>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</si>
  <si>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</si>
  <si>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</si>
  <si>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</si>
  <si>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</si>
  <si>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</si>
  <si>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</si>
  <si>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</si>
  <si>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</si>
  <si>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</si>
  <si>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</si>
  <si>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</si>
  <si>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</si>
  <si>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</si>
  <si>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</si>
  <si>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</si>
  <si>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</si>
  <si>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</si>
  <si>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</si>
  <si>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</si>
  <si>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</si>
  <si>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</si>
  <si>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</si>
  <si>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</si>
  <si>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</si>
  <si>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</si>
  <si>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</si>
  <si>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</si>
  <si>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</si>
  <si>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</si>
  <si>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</si>
  <si>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</si>
  <si>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</si>
  <si>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</si>
  <si>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</si>
  <si>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</si>
  <si>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</si>
  <si>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</si>
  <si>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</si>
  <si>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</si>
  <si>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</si>
  <si>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</si>
  <si>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</si>
  <si>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</si>
  <si>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</si>
  <si>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</si>
  <si>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</si>
  <si>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</si>
  <si>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</si>
  <si>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</si>
  <si>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</si>
  <si>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</si>
  <si>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</si>
  <si>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</si>
  <si>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</si>
  <si>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</si>
  <si>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</si>
  <si>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</si>
  <si>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</si>
  <si>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</si>
  <si>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</si>
  <si>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</si>
  <si>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</si>
  <si>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</si>
  <si>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</si>
  <si>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</si>
  <si>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</si>
  <si>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</si>
  <si>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</si>
  <si>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</si>
  <si>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</si>
  <si>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</si>
  <si>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</si>
  <si>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</si>
  <si>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</si>
  <si>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</si>
  <si>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</si>
  <si>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</si>
  <si>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</si>
  <si>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</si>
  <si>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</si>
  <si>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</si>
  <si>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</si>
  <si>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</si>
  <si>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</si>
  <si>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</si>
  <si>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</si>
  <si>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</si>
  <si>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</si>
  <si>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</si>
  <si>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</si>
  <si>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</si>
  <si>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</si>
  <si>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</si>
  <si>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</si>
  <si>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</si>
  <si>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</si>
  <si>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</si>
  <si>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</si>
  <si>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</si>
  <si>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</si>
  <si>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</si>
  <si>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</si>
  <si>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</si>
  <si>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</si>
  <si>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</si>
  <si>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</si>
  <si>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</si>
  <si>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</si>
  <si>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</si>
  <si>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</si>
  <si>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</si>
  <si>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</si>
  <si>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</si>
  <si>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</si>
  <si>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</si>
  <si>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</si>
  <si>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</si>
  <si>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</si>
  <si>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</si>
  <si>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</si>
  <si>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</si>
  <si>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</si>
  <si>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</si>
  <si>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</si>
  <si>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</si>
  <si>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</si>
  <si>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</si>
  <si>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</si>
  <si>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</si>
  <si>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</si>
  <si>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</si>
  <si>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</si>
  <si>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</si>
  <si>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</si>
  <si>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</si>
  <si>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</si>
  <si>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</si>
  <si>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</si>
  <si>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</si>
  <si>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</si>
  <si>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</si>
  <si>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</si>
  <si>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</si>
  <si>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</si>
  <si>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</si>
  <si>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</si>
  <si>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</si>
  <si>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</si>
  <si>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</si>
  <si>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</si>
  <si>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</si>
  <si>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</si>
  <si>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</si>
  <si>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</si>
  <si>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</si>
  <si>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</si>
  <si>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</si>
  <si>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</si>
  <si>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</si>
  <si>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</si>
  <si>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</si>
  <si>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</si>
  <si>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</si>
  <si>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</si>
  <si>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</si>
  <si>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</si>
  <si>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</si>
  <si>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</si>
  <si>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</si>
  <si>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</si>
  <si>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</si>
  <si>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</si>
  <si>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</si>
  <si>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</si>
  <si>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</si>
  <si>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</si>
  <si>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</si>
  <si>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</si>
  <si>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</si>
  <si>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</si>
  <si>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</si>
  <si>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</si>
  <si>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</si>
  <si>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</si>
  <si>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</si>
  <si>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</si>
  <si>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</si>
  <si>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</si>
  <si>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</si>
  <si>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</si>
  <si>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</si>
  <si>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</si>
  <si>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</si>
  <si>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</si>
  <si>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</si>
  <si>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</si>
  <si>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</si>
  <si>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</si>
  <si>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</si>
  <si>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</si>
  <si>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</si>
  <si>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</si>
  <si>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</si>
  <si>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</si>
  <si>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</si>
  <si>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</si>
  <si>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</si>
  <si>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</si>
  <si>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</si>
  <si>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</si>
  <si>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</si>
  <si>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</si>
  <si>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</si>
  <si>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</si>
  <si>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</si>
  <si>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</si>
  <si>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</si>
  <si>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</si>
  <si>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</si>
  <si>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</si>
  <si>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</si>
  <si>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</si>
  <si>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</si>
  <si>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</si>
  <si>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</si>
  <si>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</si>
  <si>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</si>
  <si>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</si>
  <si>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</si>
  <si>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</si>
  <si>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</si>
  <si>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</si>
  <si>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</si>
  <si>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</si>
  <si>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</si>
  <si>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</si>
  <si>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</si>
  <si>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</si>
  <si>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</si>
  <si>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</si>
  <si>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</si>
  <si>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</si>
  <si>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</si>
  <si>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</si>
  <si>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</si>
  <si>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</si>
  <si>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</si>
  <si>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</si>
  <si>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</si>
  <si>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</si>
  <si>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</si>
  <si>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</si>
  <si>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</si>
  <si>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</si>
  <si>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</si>
  <si>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</si>
  <si>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</si>
  <si>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</si>
  <si>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</si>
  <si>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</si>
  <si>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</si>
  <si>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</si>
  <si>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</si>
  <si>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</si>
  <si>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</si>
  <si>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</si>
  <si>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</si>
  <si>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</si>
  <si>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</si>
  <si>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</si>
  <si>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</si>
  <si>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</si>
  <si>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</si>
  <si>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</si>
  <si>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</si>
  <si>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</si>
  <si>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</si>
  <si>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</si>
  <si>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</si>
  <si>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</si>
  <si>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</si>
  <si>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</si>
  <si>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</si>
  <si>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</si>
  <si>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</si>
  <si>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</si>
  <si>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</si>
  <si>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</si>
  <si>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</si>
  <si>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</si>
  <si>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</si>
  <si>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</si>
  <si>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</si>
  <si>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</si>
  <si>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</si>
  <si>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</si>
  <si>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</si>
  <si>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</si>
  <si>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</si>
  <si>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</si>
  <si>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</si>
  <si>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</si>
  <si>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</si>
  <si>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</si>
  <si>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</si>
  <si>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</si>
  <si>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</si>
  <si>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</si>
  <si>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</si>
  <si>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</si>
  <si>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</si>
  <si>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</si>
  <si>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</si>
  <si>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</si>
  <si>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</si>
  <si>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</si>
  <si>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</si>
  <si>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</si>
  <si>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</si>
  <si>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</si>
  <si>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</si>
  <si>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</si>
  <si>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</si>
  <si>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</si>
  <si>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</si>
  <si>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</si>
  <si>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</si>
  <si>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</si>
  <si>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</si>
  <si>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</si>
  <si>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</si>
  <si>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</si>
  <si>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</si>
  <si>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</si>
  <si>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</si>
  <si>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</si>
  <si>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</si>
  <si>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</si>
  <si>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</si>
  <si>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</si>
  <si>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</si>
  <si>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</si>
  <si>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</si>
  <si>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</si>
  <si>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</si>
  <si>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</si>
  <si>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</si>
  <si>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</si>
  <si>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</si>
  <si>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</si>
  <si>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</si>
  <si>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</si>
  <si>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</si>
  <si>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</si>
  <si>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</si>
  <si>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</si>
  <si>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</si>
  <si>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</si>
  <si>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</si>
  <si>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</si>
  <si>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</si>
  <si>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</si>
  <si>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</si>
  <si>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</si>
  <si>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</si>
  <si>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</si>
  <si>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</si>
  <si>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</si>
  <si>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</si>
  <si>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</si>
  <si>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</si>
  <si>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</si>
  <si>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</si>
  <si>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</si>
  <si>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</si>
  <si>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</si>
  <si>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</si>
  <si>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</si>
  <si>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</si>
  <si>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</si>
  <si>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</si>
  <si>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</si>
  <si>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</si>
  <si>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</si>
  <si>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</si>
  <si>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</si>
  <si>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</si>
  <si>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</si>
  <si>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</si>
  <si>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</si>
  <si>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</si>
  <si>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</si>
  <si>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</si>
  <si>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</si>
  <si>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</si>
  <si>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</si>
  <si>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</si>
  <si>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</si>
  <si>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</si>
  <si>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</si>
  <si>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</si>
  <si>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</si>
  <si>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</si>
  <si>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</si>
  <si>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</si>
  <si>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</si>
  <si>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</si>
  <si>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</si>
  <si>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</si>
  <si>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</si>
  <si>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</si>
  <si>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</si>
  <si>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</si>
  <si>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</si>
  <si>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</si>
  <si>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</si>
  <si>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</si>
  <si>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</si>
  <si>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</si>
  <si>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</si>
  <si>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</si>
  <si>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</si>
  <si>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</si>
  <si>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</si>
  <si>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</si>
  <si>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</si>
  <si>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</si>
  <si>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</si>
  <si>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</si>
  <si>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</si>
  <si>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</si>
  <si>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</si>
  <si>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</si>
  <si>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</si>
  <si>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</si>
  <si>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</si>
  <si>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</si>
  <si>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</si>
  <si>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</si>
  <si>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</si>
  <si>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</si>
  <si>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</si>
  <si>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</si>
  <si>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</si>
  <si>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</si>
  <si>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</si>
  <si>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</si>
  <si>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</si>
  <si>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</si>
  <si>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</si>
  <si>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</si>
  <si>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</si>
  <si>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</si>
  <si>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</si>
  <si>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</si>
  <si>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</si>
  <si>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</si>
  <si>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</si>
  <si>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</si>
  <si>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</si>
  <si>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</si>
  <si>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</si>
  <si>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</si>
  <si>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</si>
  <si>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</si>
  <si>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</si>
  <si>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</si>
  <si>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</si>
  <si>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</si>
  <si>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</si>
  <si>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</si>
  <si>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</si>
  <si>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</si>
  <si>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</si>
  <si>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</si>
  <si>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</si>
  <si>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</si>
  <si>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</si>
  <si>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</si>
  <si>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</si>
  <si>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</si>
  <si>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</si>
  <si>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</si>
  <si>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</si>
  <si>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</si>
  <si>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</si>
  <si>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</si>
  <si>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</si>
  <si>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</si>
  <si>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</si>
  <si>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</si>
  <si>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</si>
  <si>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</si>
  <si>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</si>
  <si>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</si>
  <si>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</si>
  <si>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</si>
  <si>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</si>
  <si>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</si>
  <si>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</si>
  <si>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</si>
  <si>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</si>
  <si>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</si>
  <si>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</si>
  <si>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</si>
  <si>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</si>
  <si>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</si>
  <si>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</si>
  <si>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</si>
  <si>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</si>
  <si>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</si>
  <si>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</si>
  <si>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</si>
  <si>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</si>
  <si>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</si>
  <si>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</si>
  <si>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</si>
  <si>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</si>
  <si>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</si>
  <si>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</si>
  <si>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</si>
  <si>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</si>
  <si>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</si>
  <si>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</si>
  <si>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</si>
  <si>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</si>
  <si>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</si>
  <si>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</si>
  <si>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</si>
  <si>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</si>
  <si>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</si>
  <si>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</si>
  <si>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</si>
  <si>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</si>
  <si>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</si>
  <si>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</si>
  <si>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</si>
  <si>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</si>
  <si>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</si>
  <si>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</si>
  <si>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</si>
  <si>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</si>
  <si>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</si>
  <si>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</si>
  <si>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</si>
  <si>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</si>
  <si>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</si>
  <si>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</si>
  <si>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</si>
  <si>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</si>
  <si>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</si>
  <si>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</si>
  <si>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</si>
  <si>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</si>
  <si>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</si>
  <si>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</si>
  <si>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</si>
  <si>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</si>
  <si>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</si>
  <si>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</si>
  <si>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</si>
  <si>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</si>
  <si>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</si>
  <si>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</si>
  <si>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</si>
  <si>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</si>
  <si>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</si>
  <si>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</si>
  <si>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</si>
  <si>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</si>
  <si>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</si>
  <si>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</si>
  <si>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</si>
  <si>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</si>
  <si>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</si>
  <si>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</si>
  <si>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</si>
  <si>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</si>
  <si>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</si>
  <si>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</si>
  <si>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</si>
  <si>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</si>
  <si>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</si>
  <si>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</si>
  <si>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</si>
  <si>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</si>
  <si>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</si>
  <si>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</si>
  <si>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</si>
  <si>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</si>
  <si>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</si>
  <si>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</si>
  <si>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</si>
  <si>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</si>
  <si>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</si>
  <si>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</si>
  <si>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</si>
  <si>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</si>
  <si>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</si>
  <si>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</si>
  <si>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</si>
  <si>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</si>
  <si>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</si>
  <si>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</si>
  <si>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</si>
  <si>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</si>
  <si>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</si>
  <si>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</si>
  <si>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</si>
  <si>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</si>
  <si>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</si>
  <si>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</si>
  <si>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</si>
  <si>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</si>
  <si>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</si>
  <si>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</si>
  <si>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</si>
  <si>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</si>
  <si>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</si>
  <si>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</si>
  <si>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</si>
  <si>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</si>
  <si>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</si>
  <si>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</si>
  <si>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</si>
  <si>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</si>
  <si>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</si>
  <si>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</si>
  <si>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</si>
  <si>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</si>
  <si>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</si>
  <si>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</si>
  <si>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</si>
  <si>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</si>
  <si>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</si>
  <si>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</si>
  <si>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</si>
  <si>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</si>
  <si>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</si>
  <si>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</si>
  <si>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</si>
  <si>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</si>
  <si>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</si>
  <si>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</si>
  <si>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</si>
  <si>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</si>
  <si>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</si>
  <si>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</si>
  <si>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</si>
  <si>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</si>
  <si>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</si>
  <si>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</si>
  <si>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</si>
  <si>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</si>
  <si>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</si>
  <si>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</si>
  <si>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</si>
  <si>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</si>
  <si>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</si>
  <si>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</si>
  <si>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</si>
  <si>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</si>
  <si>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</si>
  <si>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</si>
  <si>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</si>
  <si>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</si>
  <si>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</si>
  <si>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</si>
  <si>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</si>
  <si>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</si>
  <si>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</si>
  <si>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</si>
  <si>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</si>
  <si>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</si>
  <si>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</si>
  <si>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</si>
  <si>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</si>
  <si>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</si>
  <si>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</si>
  <si>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</si>
  <si>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</si>
  <si>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</si>
  <si>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</si>
  <si>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</si>
  <si>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</si>
  <si>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</si>
  <si>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</si>
  <si>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</si>
  <si>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</si>
  <si>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</si>
  <si>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</si>
  <si>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</si>
  <si>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</si>
  <si>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</si>
  <si>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</si>
  <si>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</si>
  <si>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</si>
  <si>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</si>
  <si>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</si>
  <si>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</si>
  <si>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</si>
  <si>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</si>
  <si>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</si>
  <si>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</si>
  <si>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</si>
  <si>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</si>
  <si>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</si>
  <si>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</si>
  <si>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</si>
  <si>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</si>
  <si>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</si>
  <si>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</si>
  <si>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</si>
  <si>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</si>
  <si>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</si>
  <si>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</si>
  <si>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</si>
  <si>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</si>
  <si>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</si>
  <si>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</si>
  <si>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</si>
  <si>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</si>
  <si>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</si>
  <si>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</si>
  <si>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</si>
  <si>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</si>
  <si>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</si>
  <si>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</si>
  <si>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</si>
  <si>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</si>
  <si>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</si>
  <si>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</si>
  <si>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</si>
  <si>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</si>
  <si>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</si>
  <si>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</si>
  <si>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</si>
  <si>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</si>
  <si>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</si>
  <si>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</si>
  <si>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</si>
  <si>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</si>
  <si>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</si>
  <si>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</si>
  <si>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</si>
  <si>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</si>
  <si>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</si>
  <si>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</si>
  <si>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</si>
  <si>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</si>
  <si>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</si>
  <si>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</si>
  <si>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</si>
  <si>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</si>
  <si>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</si>
  <si>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</si>
  <si>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</si>
  <si>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</si>
  <si>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</si>
  <si>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</si>
  <si>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</si>
  <si>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</si>
  <si>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</si>
  <si>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</si>
  <si>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</si>
  <si>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</si>
  <si>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</si>
  <si>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</si>
  <si>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</si>
  <si>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</si>
  <si>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</si>
  <si>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</si>
  <si>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</si>
  <si>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</si>
  <si>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</si>
  <si>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</si>
  <si>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</si>
  <si>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</si>
  <si>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</si>
  <si>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</si>
  <si>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</si>
  <si>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</si>
  <si>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</si>
  <si>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</si>
  <si>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</si>
  <si>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</si>
  <si>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</si>
  <si>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</si>
  <si>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</si>
  <si>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</si>
  <si>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</si>
  <si>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</si>
  <si>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</si>
  <si>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</si>
  <si>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</si>
  <si>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</si>
  <si>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</si>
  <si>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</si>
  <si>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</si>
  <si>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</si>
  <si>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</si>
  <si>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</si>
  <si>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</si>
  <si>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</si>
  <si>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</si>
  <si>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</si>
  <si>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</si>
  <si>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</si>
  <si>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</si>
  <si>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</si>
  <si>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</si>
  <si>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</si>
  <si>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</si>
  <si>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</si>
  <si>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</si>
  <si>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</si>
  <si>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</si>
  <si>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</si>
  <si>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</si>
  <si>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</si>
  <si>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</si>
  <si>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</si>
  <si>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</si>
  <si>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</si>
  <si>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</si>
  <si>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</si>
  <si>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</si>
  <si>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</si>
  <si>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</si>
  <si>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</si>
  <si>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</si>
  <si>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</si>
  <si>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</si>
  <si>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</si>
  <si>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</si>
  <si>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</si>
  <si>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</si>
  <si>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</si>
  <si>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</si>
  <si>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</si>
  <si>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</si>
  <si>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</si>
  <si>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</si>
  <si>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</si>
  <si>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</si>
  <si>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</si>
  <si>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</si>
  <si>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</si>
  <si>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</si>
  <si>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</si>
  <si>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</si>
  <si>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</si>
  <si>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</si>
  <si>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</si>
  <si>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</si>
  <si>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</si>
  <si>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</si>
  <si>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</si>
  <si>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</si>
  <si>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</si>
  <si>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</si>
  <si>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</si>
  <si>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</si>
  <si>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</si>
  <si>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</si>
  <si>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</si>
  <si>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</si>
  <si>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</si>
  <si>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</si>
  <si>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</si>
  <si>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</si>
  <si>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</si>
  <si>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</si>
  <si>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</si>
  <si>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</si>
  <si>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</si>
  <si>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</si>
  <si>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</si>
  <si>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</si>
  <si>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</si>
  <si>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</si>
  <si>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</si>
  <si>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</si>
  <si>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</si>
  <si>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</si>
  <si>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</si>
  <si>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</si>
  <si>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</si>
  <si>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</si>
  <si>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</si>
  <si>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</si>
  <si>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</si>
  <si>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</si>
  <si>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</si>
  <si>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</si>
  <si>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</si>
  <si>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</si>
  <si>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</si>
  <si>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</si>
  <si>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</si>
  <si>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</si>
  <si>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</si>
  <si>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</si>
  <si>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</si>
  <si>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</si>
  <si>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</si>
  <si>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</si>
  <si>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</si>
  <si>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</si>
  <si>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</si>
  <si>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</si>
  <si>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</si>
  <si>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</si>
  <si>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</si>
  <si>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</si>
  <si>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</si>
  <si>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</si>
  <si>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</si>
  <si>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</si>
  <si>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</si>
  <si>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</si>
  <si>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</si>
  <si>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</si>
  <si>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</si>
  <si>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</si>
  <si>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</si>
  <si>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</si>
  <si>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</si>
  <si>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</si>
  <si>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</si>
  <si>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</si>
  <si>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</si>
  <si>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</si>
  <si>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</si>
  <si>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</si>
  <si>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</si>
  <si>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</si>
  <si>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</si>
  <si>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</si>
  <si>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</si>
  <si>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</si>
  <si>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</si>
  <si>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</si>
  <si>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</si>
  <si>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</si>
  <si>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</si>
  <si>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</si>
  <si>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</si>
  <si>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</si>
  <si>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</si>
  <si>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</si>
  <si>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</si>
  <si>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</si>
  <si>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</si>
  <si>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</si>
  <si>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</si>
  <si>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</si>
  <si>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</si>
  <si>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</si>
  <si>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</si>
  <si>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</si>
  <si>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</si>
  <si>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</si>
  <si>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</si>
  <si>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</si>
  <si>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</si>
  <si>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</si>
  <si>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</si>
  <si>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</si>
  <si>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</si>
  <si>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</si>
  <si>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</si>
  <si>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</si>
  <si>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</si>
  <si>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</si>
  <si>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</si>
  <si>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</si>
  <si>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</si>
  <si>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</si>
  <si>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</si>
  <si>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</si>
  <si>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</si>
  <si>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</si>
  <si>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</si>
  <si>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</si>
  <si>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</si>
  <si>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</si>
  <si>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</si>
  <si>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</si>
  <si>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</si>
  <si>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</si>
  <si>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</si>
  <si>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</si>
  <si>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</si>
  <si>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</si>
  <si>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</si>
  <si>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</si>
  <si>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</si>
  <si>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</si>
  <si>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</si>
  <si>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</si>
  <si>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</si>
  <si>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</si>
  <si>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</si>
  <si>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</si>
  <si>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</si>
  <si>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</si>
  <si>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</si>
  <si>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</si>
  <si>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</si>
  <si>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</si>
  <si>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</si>
  <si>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</si>
  <si>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</si>
  <si>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</si>
  <si>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</si>
  <si>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</si>
  <si>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</si>
  <si>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</si>
  <si>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</si>
  <si>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</si>
  <si>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</si>
  <si>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</si>
  <si>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</si>
  <si>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</si>
  <si>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</si>
  <si>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</si>
  <si>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</si>
  <si>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</si>
  <si>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</si>
  <si>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</si>
  <si>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</si>
  <si>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</si>
  <si>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</si>
  <si>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</si>
  <si>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</si>
  <si>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</si>
  <si>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</si>
  <si>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</si>
  <si>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</si>
  <si>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</si>
  <si>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</si>
  <si>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</si>
  <si>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</si>
  <si>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</si>
  <si>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</si>
  <si>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</si>
  <si>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</si>
  <si>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</si>
  <si>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</si>
  <si>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</si>
  <si>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</si>
  <si>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</si>
  <si>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</si>
  <si>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</si>
  <si>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</si>
  <si>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</si>
  <si>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</si>
  <si>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</si>
  <si>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</si>
  <si>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</si>
  <si>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</si>
  <si>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</si>
  <si>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</si>
  <si>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</si>
  <si>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</si>
  <si>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</si>
  <si>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</si>
  <si>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</si>
  <si>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</si>
  <si>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</si>
  <si>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</si>
  <si>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</si>
  <si>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</si>
  <si>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</si>
  <si>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</si>
  <si>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</si>
  <si>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</si>
  <si>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</si>
  <si>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</si>
  <si>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</si>
  <si>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</si>
  <si>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</si>
  <si>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</si>
  <si>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</si>
  <si>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</si>
  <si>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</si>
  <si>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</si>
  <si>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</si>
  <si>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</si>
  <si>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</si>
  <si>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</si>
  <si>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</si>
  <si>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</si>
  <si>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</si>
  <si>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</si>
  <si>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</si>
  <si>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</si>
  <si>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</si>
  <si>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</si>
  <si>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</si>
  <si>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</si>
  <si>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</si>
  <si>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</si>
  <si>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</si>
  <si>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</si>
  <si>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</si>
  <si>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</si>
  <si>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</si>
  <si>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</si>
  <si>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</si>
  <si>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</si>
  <si>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</si>
  <si>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</si>
  <si>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</si>
  <si>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</si>
  <si>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</si>
  <si>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</si>
  <si>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</si>
  <si>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</si>
  <si>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</si>
  <si>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</si>
  <si>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</si>
  <si>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</si>
  <si>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</si>
  <si>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</si>
  <si>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</si>
  <si>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</si>
  <si>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</si>
  <si>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</si>
  <si>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</si>
  <si>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</si>
  <si>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</si>
  <si>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</si>
  <si>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</si>
  <si>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</si>
  <si>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</si>
  <si>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</si>
  <si>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</si>
  <si>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</si>
  <si>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</si>
  <si>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</si>
  <si>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</si>
  <si>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</si>
  <si>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</si>
  <si>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</si>
  <si>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</si>
  <si>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</si>
  <si>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</si>
  <si>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</si>
  <si>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</si>
  <si>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</si>
  <si>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</si>
  <si>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</si>
  <si>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</si>
  <si>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</si>
  <si>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</si>
  <si>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</si>
  <si>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</si>
  <si>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</si>
  <si>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</si>
  <si>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</si>
  <si>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</si>
  <si>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</si>
  <si>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</si>
  <si>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</si>
  <si>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</si>
  <si>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</si>
  <si>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</si>
  <si>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</si>
  <si>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</si>
  <si>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</si>
  <si>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</si>
  <si>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</si>
  <si>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</si>
  <si>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</si>
  <si>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</si>
  <si>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</si>
  <si>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</si>
  <si>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</si>
  <si>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</si>
  <si>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</si>
  <si>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</si>
  <si>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</si>
  <si>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</si>
  <si>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</si>
  <si>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</si>
  <si>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</si>
  <si>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</si>
  <si>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</si>
  <si>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</si>
  <si>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</si>
  <si>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</si>
  <si>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</si>
  <si>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</si>
  <si>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</si>
  <si>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</si>
  <si>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</si>
  <si>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</si>
  <si>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</si>
  <si>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</si>
  <si>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</si>
  <si>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</si>
  <si>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</si>
  <si>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</si>
  <si>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</si>
  <si>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</si>
  <si>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</si>
  <si>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</si>
  <si>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</si>
  <si>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</si>
  <si>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</si>
  <si>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</si>
  <si>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</si>
  <si>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</si>
  <si>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</si>
  <si>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</si>
  <si>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</si>
  <si>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</si>
  <si>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</si>
  <si>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</si>
  <si>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</si>
  <si>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</si>
  <si>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</si>
  <si>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</si>
  <si>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</si>
  <si>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</si>
  <si>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</si>
  <si>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</si>
  <si>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</si>
  <si>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</si>
  <si>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</si>
  <si>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</si>
  <si>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</si>
  <si>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</si>
  <si>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</si>
  <si>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</si>
  <si>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</si>
  <si>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</si>
  <si>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</si>
  <si>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</si>
  <si>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</si>
  <si>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</si>
  <si>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</si>
  <si>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</si>
  <si>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</si>
  <si>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</si>
  <si>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</si>
  <si>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</si>
  <si>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</si>
  <si>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</si>
  <si>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</si>
  <si>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</si>
  <si>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</si>
  <si>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</si>
  <si>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</si>
  <si>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</si>
  <si>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</si>
  <si>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</si>
  <si>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</si>
  <si>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</si>
  <si>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</si>
  <si>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</si>
  <si>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</si>
  <si>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</si>
  <si>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</si>
  <si>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</si>
  <si>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</si>
  <si>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</si>
  <si>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</si>
  <si>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</si>
  <si>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</si>
  <si>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</si>
  <si>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</si>
  <si>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</si>
  <si>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</si>
  <si>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</si>
  <si>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</si>
  <si>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</si>
  <si>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</si>
  <si>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</si>
  <si>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</si>
  <si>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</si>
  <si>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</si>
  <si>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</si>
  <si>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</si>
  <si>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</si>
  <si>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</si>
  <si>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</si>
  <si>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</si>
  <si>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</si>
  <si>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</si>
  <si>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</si>
  <si>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</si>
  <si>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</si>
  <si>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</si>
  <si>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</si>
  <si>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</si>
  <si>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</si>
  <si>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</si>
  <si>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</si>
  <si>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</si>
  <si>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</si>
  <si>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</si>
  <si>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</si>
  <si>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</si>
  <si>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</si>
  <si>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</si>
  <si>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</si>
  <si>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</si>
  <si>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</si>
  <si>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</si>
  <si>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</si>
  <si>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</si>
  <si>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</si>
  <si>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</si>
  <si>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</si>
  <si>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</si>
  <si>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</si>
  <si>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</si>
  <si>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</si>
  <si>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</si>
  <si>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</si>
  <si>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</si>
  <si>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</si>
  <si>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</si>
  <si>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</si>
  <si>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</si>
  <si>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</si>
  <si>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</si>
  <si>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</si>
  <si>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</si>
  <si>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</si>
  <si>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</si>
  <si>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</si>
  <si>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</si>
  <si>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</si>
  <si>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</si>
  <si>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</si>
  <si>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</si>
  <si>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</si>
  <si>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</si>
  <si>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</si>
  <si>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</si>
  <si>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</si>
  <si>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</si>
  <si>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</si>
  <si>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</si>
  <si>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</si>
  <si>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</si>
  <si>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</si>
  <si>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</si>
  <si>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</si>
  <si>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</si>
  <si>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</si>
  <si>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</si>
  <si>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</si>
  <si>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</si>
  <si>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</si>
  <si>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</si>
  <si>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</si>
  <si>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</si>
  <si>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</si>
  <si>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</si>
  <si>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</si>
  <si>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</si>
  <si>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</si>
  <si>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</si>
  <si>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</si>
  <si>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</si>
  <si>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</si>
  <si>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</si>
  <si>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</si>
  <si>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</si>
  <si>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</si>
  <si>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</si>
  <si>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</si>
  <si>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</si>
  <si>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</si>
  <si>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</si>
  <si>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</si>
  <si>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</si>
  <si>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</si>
  <si>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</si>
  <si>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</si>
  <si>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</si>
  <si>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</si>
  <si>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</si>
  <si>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</si>
  <si>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</si>
  <si>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</si>
  <si>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</si>
  <si>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</si>
  <si>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</si>
  <si>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</si>
  <si>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</si>
  <si>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</si>
  <si>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</si>
  <si>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</si>
  <si>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</si>
  <si>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</si>
  <si>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</si>
  <si>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</si>
  <si>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</si>
  <si>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</si>
  <si>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</si>
  <si>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</si>
  <si>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</si>
  <si>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</si>
  <si>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</si>
  <si>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</si>
  <si>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</si>
  <si>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</si>
  <si>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</si>
  <si>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</si>
  <si>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</si>
  <si>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</si>
  <si>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</si>
  <si>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</si>
  <si>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</si>
  <si>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</si>
  <si>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</si>
  <si>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</si>
  <si>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</si>
  <si>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</si>
  <si>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</si>
  <si>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</si>
  <si>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</si>
  <si>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</si>
  <si>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</si>
  <si>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</si>
  <si>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</si>
  <si>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</si>
  <si>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</si>
  <si>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</si>
  <si>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</si>
  <si>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</si>
  <si>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</si>
  <si>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</si>
  <si>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</si>
  <si>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</si>
  <si>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</si>
  <si>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</si>
  <si>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</si>
  <si>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</si>
  <si>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</si>
  <si>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</si>
  <si>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</si>
  <si>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</si>
  <si>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</si>
  <si>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</si>
  <si>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</si>
  <si>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</si>
  <si>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</si>
  <si>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</si>
  <si>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</si>
  <si>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</si>
  <si>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</si>
  <si>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</si>
  <si>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</si>
  <si>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</si>
  <si>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</si>
  <si>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</si>
  <si>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</si>
  <si>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</si>
  <si>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</si>
  <si>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</si>
  <si>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</si>
  <si>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</si>
  <si>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</si>
  <si>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</si>
  <si>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</si>
  <si>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</si>
  <si>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</si>
  <si>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</si>
  <si>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</si>
  <si>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</si>
  <si>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</si>
  <si>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</si>
  <si>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</si>
  <si>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</si>
  <si>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</si>
  <si>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</si>
  <si>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</si>
  <si>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</si>
  <si>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</si>
  <si>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</si>
  <si>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</si>
  <si>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</si>
  <si>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</si>
  <si>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</si>
  <si>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</si>
  <si>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</si>
  <si>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</si>
  <si>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</si>
  <si>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</si>
  <si>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</si>
  <si>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</si>
  <si>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</si>
  <si>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</si>
  <si>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</si>
  <si>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</si>
  <si>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</si>
  <si>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</si>
  <si>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</si>
  <si>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</si>
  <si>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</si>
  <si>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</si>
  <si>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</si>
  <si>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</si>
  <si>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</si>
  <si>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</si>
  <si>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</si>
  <si>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</si>
  <si>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</si>
  <si>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</si>
  <si>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</si>
  <si>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</si>
  <si>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</si>
  <si>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</si>
  <si>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</si>
  <si>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</si>
  <si>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</si>
  <si>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</si>
  <si>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</si>
  <si>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</si>
  <si>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</si>
  <si>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</si>
  <si>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</si>
  <si>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</si>
  <si>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</si>
  <si>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</si>
  <si>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</si>
  <si>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</si>
  <si>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</si>
  <si>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</si>
  <si>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</si>
  <si>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</si>
  <si>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</si>
  <si>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</si>
  <si>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</si>
  <si>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</si>
  <si>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</si>
  <si>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</si>
  <si>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</si>
  <si>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</si>
  <si>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</si>
  <si>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</si>
  <si>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</si>
  <si>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</si>
  <si>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</si>
  <si>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</si>
  <si>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</si>
  <si>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</si>
  <si>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</si>
  <si>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</si>
  <si>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</si>
  <si>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</si>
  <si>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</si>
  <si>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</si>
  <si>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</si>
  <si>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</si>
  <si>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</si>
  <si>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</si>
  <si>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</si>
  <si>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</si>
  <si>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</si>
  <si>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</si>
  <si>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</si>
  <si>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</si>
  <si>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</si>
  <si>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</si>
  <si>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</si>
  <si>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</si>
  <si>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</si>
  <si>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</si>
  <si>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</si>
  <si>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</si>
  <si>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</si>
  <si>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</si>
  <si>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</si>
  <si>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</si>
  <si>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</si>
  <si>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</si>
  <si>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</si>
  <si>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</si>
  <si>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</si>
  <si>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</si>
  <si>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</si>
  <si>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</si>
  <si>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</si>
  <si>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</si>
  <si>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</si>
  <si>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</si>
  <si>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</si>
  <si>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</si>
  <si>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</si>
  <si>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</si>
  <si>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</si>
  <si>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</si>
  <si>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</si>
  <si>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</si>
  <si>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</si>
  <si>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</si>
  <si>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</si>
  <si>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</si>
  <si>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</si>
  <si>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</si>
  <si>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</si>
  <si>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</si>
  <si>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</si>
  <si>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</si>
  <si>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</si>
  <si>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</si>
  <si>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</si>
  <si>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</si>
  <si>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</si>
  <si>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</si>
  <si>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</si>
  <si>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</si>
  <si>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</si>
  <si>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</si>
  <si>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</si>
  <si>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</si>
  <si>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</si>
  <si>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</si>
  <si>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</si>
  <si>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</si>
  <si>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</si>
  <si>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</si>
  <si>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</si>
  <si>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</si>
  <si>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</si>
  <si>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</si>
  <si>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</si>
  <si>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</si>
  <si>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</si>
  <si>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</si>
  <si>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</si>
  <si>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</si>
  <si>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</si>
  <si>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</si>
  <si>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</si>
  <si>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</si>
  <si>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</si>
  <si>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</si>
  <si>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</si>
  <si>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</si>
  <si>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</si>
  <si>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</si>
  <si>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</si>
  <si>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</si>
  <si>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</si>
  <si>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</si>
  <si>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</si>
  <si>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</si>
  <si>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</si>
  <si>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</si>
  <si>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</si>
  <si>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</si>
  <si>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</si>
  <si>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</si>
  <si>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</si>
  <si>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</si>
  <si>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</si>
  <si>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</si>
  <si>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</si>
  <si>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</si>
  <si>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</si>
  <si>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</si>
  <si>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</si>
  <si>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</si>
  <si>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</si>
  <si>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</si>
  <si>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</si>
  <si>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</si>
  <si>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</si>
  <si>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</si>
  <si>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</si>
  <si>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</si>
  <si>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</si>
  <si>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</si>
  <si>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</si>
  <si>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</si>
  <si>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</si>
  <si>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</si>
  <si>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</si>
  <si>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</si>
  <si>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</si>
  <si>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</si>
  <si>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</si>
  <si>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</si>
  <si>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</si>
  <si>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</si>
  <si>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</si>
  <si>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</si>
  <si>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</si>
  <si>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</si>
  <si>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</si>
  <si>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</si>
  <si>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</si>
  <si>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</si>
  <si>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</si>
  <si>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</si>
  <si>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</si>
  <si>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</si>
  <si>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</si>
  <si>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</si>
  <si>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</si>
  <si>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</si>
  <si>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</si>
  <si>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</si>
  <si>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</si>
  <si>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</si>
  <si>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</si>
  <si>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</si>
  <si>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</si>
  <si>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</si>
  <si>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</si>
  <si>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</si>
  <si>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</si>
  <si>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</si>
  <si>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</si>
  <si>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</si>
  <si>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</si>
  <si>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</si>
  <si>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</si>
  <si>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</si>
  <si>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</si>
  <si>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</si>
  <si>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</si>
  <si>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</si>
  <si>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</si>
  <si>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</si>
  <si>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</si>
  <si>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</si>
  <si>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</si>
  <si>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</si>
  <si>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</si>
  <si>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</si>
  <si>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</si>
  <si>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</si>
  <si>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</si>
  <si>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</si>
  <si>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</si>
  <si>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</si>
  <si>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</si>
  <si>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</si>
  <si>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</si>
  <si>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</si>
  <si>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</si>
  <si>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</si>
  <si>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</si>
  <si>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</si>
  <si>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</si>
  <si>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</si>
  <si>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</si>
  <si>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</si>
  <si>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</si>
  <si>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</si>
  <si>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</si>
  <si>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</si>
  <si>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</si>
  <si>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</si>
  <si>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</si>
  <si>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</si>
  <si>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</si>
  <si>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</si>
  <si>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</si>
  <si>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</si>
  <si>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</si>
  <si>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</si>
  <si>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</si>
  <si>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</si>
  <si>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</si>
  <si>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</si>
  <si>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</si>
  <si>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</si>
  <si>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</si>
  <si>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</si>
  <si>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</si>
  <si>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</si>
  <si>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</si>
  <si>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</si>
  <si>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</si>
  <si>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</si>
  <si>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</si>
  <si>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</si>
  <si>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</si>
  <si>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</si>
  <si>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</si>
  <si>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</si>
  <si>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</si>
  <si>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</si>
  <si>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</si>
  <si>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</si>
  <si>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</si>
  <si>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</si>
  <si>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</si>
  <si>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</si>
  <si>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</si>
  <si>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</si>
  <si>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</si>
  <si>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</si>
  <si>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</si>
  <si>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</si>
  <si>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</si>
  <si>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</si>
  <si>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</si>
  <si>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</si>
  <si>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</si>
  <si>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</si>
  <si>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</si>
  <si>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</si>
  <si>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</si>
  <si>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</si>
  <si>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</si>
  <si>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</si>
  <si>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</si>
  <si>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</si>
  <si>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</si>
  <si>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</si>
  <si>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</si>
  <si>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</si>
  <si>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</si>
  <si>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</si>
  <si>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</si>
  <si>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</si>
  <si>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</si>
  <si>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</si>
  <si>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</si>
  <si>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</si>
  <si>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</si>
  <si>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</si>
  <si>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</si>
  <si>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</si>
  <si>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</si>
  <si>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</si>
  <si>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</si>
  <si>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</si>
  <si>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</si>
  <si>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</si>
  <si>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</si>
  <si>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</si>
  <si>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</si>
  <si>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</si>
  <si>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</si>
  <si>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</si>
  <si>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</si>
  <si>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</si>
  <si>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</si>
  <si>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</si>
  <si>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</si>
  <si>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</si>
  <si>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</si>
  <si>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</si>
  <si>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</si>
  <si>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</si>
  <si>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</si>
  <si>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</si>
  <si>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</si>
  <si>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</si>
  <si>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</si>
  <si>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</si>
  <si>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</si>
  <si>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</si>
  <si>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</si>
  <si>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</si>
  <si>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</si>
  <si>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</si>
  <si>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</si>
  <si>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</si>
  <si>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</si>
  <si>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</si>
  <si>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</si>
  <si>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</si>
  <si>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</si>
  <si>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</si>
  <si>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</si>
  <si>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</si>
  <si>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</si>
  <si>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</si>
  <si>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</si>
  <si>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</si>
  <si>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</si>
  <si>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</si>
  <si>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</si>
  <si>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</si>
  <si>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</si>
  <si>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</si>
  <si>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</si>
  <si>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</si>
  <si>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</si>
  <si>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</si>
  <si>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</si>
  <si>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</si>
  <si>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</si>
  <si>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</si>
  <si>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</si>
  <si>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</si>
  <si>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</si>
  <si>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</si>
  <si>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</si>
  <si>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</si>
  <si>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</si>
  <si>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</si>
  <si>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</si>
  <si>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</si>
  <si>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</si>
  <si>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</si>
  <si>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</si>
  <si>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</si>
  <si>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</si>
  <si>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</si>
  <si>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</si>
  <si>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</si>
  <si>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</si>
  <si>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</si>
  <si>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</si>
  <si>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</si>
  <si>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</si>
  <si>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</si>
  <si>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</si>
  <si>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</si>
  <si>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</si>
  <si>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</si>
  <si>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</si>
  <si>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</si>
  <si>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</si>
  <si>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</si>
  <si>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</si>
  <si>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</si>
  <si>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</si>
  <si>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</si>
  <si>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</si>
  <si>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</si>
  <si>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</si>
  <si>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</si>
  <si>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</si>
  <si>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</si>
  <si>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</si>
  <si>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</si>
  <si>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</si>
  <si>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</si>
  <si>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</si>
  <si>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</si>
  <si>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</si>
  <si>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</si>
  <si>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</si>
  <si>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</si>
  <si>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</si>
  <si>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</si>
  <si>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</si>
  <si>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</si>
  <si>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</si>
  <si>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</si>
  <si>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</si>
  <si>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</si>
  <si>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</si>
  <si>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</si>
  <si>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</si>
  <si>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</si>
  <si>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</si>
  <si>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</si>
  <si>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</si>
  <si>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</si>
  <si>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</si>
  <si>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</si>
  <si>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</si>
  <si>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</si>
  <si>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</si>
  <si>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</si>
  <si>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</si>
  <si>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</si>
  <si>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</si>
  <si>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</si>
  <si>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</si>
  <si>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</si>
  <si>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</si>
  <si>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</si>
  <si>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</si>
  <si>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</si>
  <si>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</si>
  <si>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</si>
  <si>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</si>
  <si>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</si>
  <si>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</si>
  <si>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</si>
  <si>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</si>
  <si>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</si>
  <si>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</si>
  <si>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</si>
  <si>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</si>
  <si>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</si>
  <si>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</si>
  <si>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</si>
  <si>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</si>
  <si>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</si>
  <si>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</si>
  <si>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</si>
  <si>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</si>
  <si>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</si>
  <si>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</si>
  <si>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</si>
  <si>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</si>
  <si>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</si>
  <si>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</si>
  <si>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</si>
  <si>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</si>
  <si>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</si>
  <si>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</si>
  <si>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</si>
  <si>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</si>
  <si>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</si>
  <si>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</si>
  <si>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</si>
  <si>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</si>
  <si>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</si>
  <si>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</si>
  <si>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</si>
  <si>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</si>
  <si>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</si>
  <si>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</si>
  <si>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</si>
  <si>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</si>
  <si>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</si>
  <si>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</si>
  <si>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</si>
  <si>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</si>
  <si>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</si>
  <si>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</si>
  <si>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</si>
  <si>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</si>
  <si>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</si>
  <si>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</si>
  <si>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</si>
  <si>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</si>
  <si>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</si>
  <si>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</si>
  <si>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</si>
  <si>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</si>
  <si>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</si>
  <si>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</si>
  <si>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</si>
  <si>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</si>
  <si>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</si>
  <si>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</si>
  <si>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</si>
  <si>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</si>
  <si>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</si>
  <si>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</si>
  <si>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</si>
  <si>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</si>
  <si>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</si>
  <si>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</si>
  <si>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</si>
  <si>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</si>
  <si>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</si>
  <si>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</si>
  <si>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</si>
  <si>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</si>
  <si>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</si>
  <si>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</si>
  <si>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</si>
  <si>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</si>
  <si>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</si>
  <si>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</si>
  <si>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</si>
  <si>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</si>
  <si>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</si>
  <si>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</si>
  <si>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</si>
  <si>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</si>
  <si>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</si>
  <si>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</si>
  <si>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</si>
  <si>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</si>
  <si>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</si>
  <si>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</si>
  <si>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</si>
  <si>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</si>
  <si>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</si>
  <si>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</si>
  <si>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</si>
  <si>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</si>
  <si>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</si>
  <si>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</si>
  <si>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</si>
  <si>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</si>
  <si>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</si>
  <si>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</si>
  <si>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</si>
  <si>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</si>
  <si>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</si>
  <si>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</si>
  <si>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</si>
  <si>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</si>
  <si>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</si>
  <si>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</si>
  <si>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</si>
  <si>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</si>
  <si>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</si>
  <si>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</si>
  <si>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</si>
  <si>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</si>
  <si>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</si>
  <si>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</si>
  <si>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</si>
  <si>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</si>
  <si>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</si>
  <si>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</si>
  <si>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</si>
  <si>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</si>
  <si>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</si>
  <si>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</si>
  <si>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</si>
  <si>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</si>
  <si>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</si>
  <si>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</si>
  <si>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</si>
  <si>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</si>
  <si>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</si>
  <si>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</si>
  <si>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</si>
  <si>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</si>
  <si>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</si>
  <si>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</si>
  <si>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</si>
  <si>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</si>
  <si>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</si>
  <si>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</si>
  <si>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</si>
  <si>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</si>
  <si>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</si>
  <si>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</si>
  <si>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</si>
  <si>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</si>
  <si>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</si>
  <si>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</si>
  <si>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</si>
  <si>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</si>
  <si>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</si>
  <si>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</si>
  <si>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</si>
  <si>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</si>
  <si>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</si>
  <si>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</si>
  <si>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</si>
  <si>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</si>
  <si>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</si>
  <si>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</si>
  <si>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</si>
  <si>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</si>
  <si>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</si>
  <si>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</si>
  <si>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</si>
  <si>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</si>
  <si>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</si>
  <si>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</si>
  <si>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</si>
  <si>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</si>
  <si>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</si>
  <si>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</si>
  <si>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</si>
  <si>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</si>
  <si>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</si>
  <si>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</si>
  <si>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</si>
  <si>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</si>
  <si>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</si>
  <si>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</si>
  <si>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</si>
  <si>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</si>
  <si>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</si>
  <si>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</si>
  <si>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</si>
  <si>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</si>
  <si>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</si>
  <si>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</si>
  <si>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</si>
  <si>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</si>
  <si>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</si>
  <si>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</si>
  <si>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</si>
  <si>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</si>
  <si>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</si>
  <si>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</si>
  <si>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</si>
  <si>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</si>
  <si>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</si>
  <si>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</si>
  <si>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</si>
  <si>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</si>
  <si>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</si>
  <si>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</si>
  <si>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</si>
  <si>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</si>
  <si>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</si>
  <si>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</si>
  <si>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</si>
  <si>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</si>
  <si>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</si>
  <si>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</si>
  <si>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</si>
  <si>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</si>
  <si>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</si>
  <si>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</si>
  <si>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</si>
  <si>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</si>
  <si>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</si>
  <si>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</si>
  <si>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</si>
  <si>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</si>
  <si>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</si>
  <si>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</si>
  <si>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</si>
  <si>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</si>
  <si>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</si>
  <si>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</si>
  <si>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</si>
  <si>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</si>
  <si>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</si>
  <si>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</si>
  <si>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</si>
  <si>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</si>
  <si>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</si>
  <si>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</si>
  <si>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</si>
  <si>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</si>
  <si>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</si>
  <si>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</si>
  <si>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</si>
  <si>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</si>
  <si>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</si>
  <si>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</si>
  <si>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</si>
  <si>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</si>
  <si>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</si>
  <si>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</si>
  <si>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</si>
  <si>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</si>
  <si>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</si>
  <si>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</si>
  <si>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</si>
  <si>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</si>
  <si>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</si>
  <si>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</si>
  <si>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</si>
  <si>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</si>
  <si>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</si>
  <si>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</si>
  <si>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</si>
  <si>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</si>
  <si>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</si>
  <si>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</si>
  <si>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</si>
  <si>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</si>
  <si>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</si>
  <si>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</si>
  <si>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</si>
  <si>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</si>
  <si>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</si>
  <si>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</si>
  <si>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</si>
  <si>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</si>
  <si>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</si>
  <si>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</si>
  <si>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</si>
  <si>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</si>
  <si>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</si>
  <si>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</si>
  <si>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</si>
  <si>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</si>
  <si>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</si>
  <si>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</si>
  <si>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</si>
  <si>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</si>
  <si>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</si>
  <si>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</si>
  <si>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</si>
  <si>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</si>
  <si>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</si>
  <si>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</si>
  <si>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</si>
  <si>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</si>
  <si>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</si>
  <si>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</si>
  <si>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</si>
  <si>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</si>
  <si>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</si>
  <si>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</si>
  <si>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</si>
  <si>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</si>
  <si>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</si>
  <si>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</si>
  <si>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</si>
  <si>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</si>
  <si>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</si>
  <si>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</si>
  <si>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</si>
  <si>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</si>
  <si>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</si>
  <si>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</si>
  <si>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</si>
  <si>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</si>
  <si>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</si>
  <si>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</si>
  <si>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</si>
  <si>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</si>
  <si>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</si>
  <si>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</si>
  <si>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</si>
  <si>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</si>
  <si>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</si>
  <si>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</si>
  <si>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</si>
  <si>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</si>
  <si>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</si>
  <si>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</si>
  <si>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</si>
  <si>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</si>
  <si>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</si>
  <si>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</si>
  <si>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</si>
  <si>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</si>
  <si>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</si>
  <si>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</si>
  <si>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</si>
  <si>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</si>
  <si>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</si>
  <si>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</si>
  <si>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</si>
  <si>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</si>
  <si>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</si>
  <si>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</si>
  <si>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</si>
  <si>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</si>
  <si>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</si>
  <si>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</si>
  <si>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</si>
  <si>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</si>
  <si>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</si>
  <si>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</si>
  <si>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</si>
  <si>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</si>
  <si>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</si>
  <si>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</si>
  <si>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</si>
  <si>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</si>
  <si>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</si>
  <si>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</si>
  <si>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</si>
  <si>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</si>
  <si>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</si>
  <si>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</si>
  <si>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</si>
  <si>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</si>
  <si>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</si>
  <si>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</si>
  <si>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</si>
  <si>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</si>
  <si>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</si>
  <si>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</si>
  <si>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</si>
  <si>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</si>
  <si>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</si>
  <si>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</si>
  <si>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</si>
  <si>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</si>
  <si>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</si>
  <si>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</si>
  <si>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</si>
  <si>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</si>
  <si>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</si>
  <si>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</si>
  <si>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</si>
  <si>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</si>
  <si>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</si>
  <si>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</si>
  <si>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</si>
  <si>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</si>
  <si>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</si>
  <si>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</si>
  <si>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</si>
  <si>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</si>
  <si>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</si>
  <si>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</si>
  <si>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</si>
  <si>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</si>
  <si>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</si>
  <si>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</si>
  <si>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</si>
  <si>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</si>
  <si>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</si>
  <si>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</si>
  <si>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</si>
  <si>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</si>
  <si>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</si>
  <si>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</si>
  <si>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</si>
  <si>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</si>
  <si>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</si>
  <si>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</si>
  <si>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</si>
  <si>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</si>
  <si>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</si>
  <si>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</si>
  <si>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</si>
  <si>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</si>
  <si>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</si>
  <si>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</si>
  <si>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</si>
  <si>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</si>
  <si>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</si>
  <si>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</si>
  <si>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</si>
  <si>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</si>
  <si>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</si>
  <si>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</si>
  <si>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</si>
  <si>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</si>
  <si>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</si>
  <si>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</si>
  <si>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</si>
  <si>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</si>
  <si>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</si>
  <si>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</si>
  <si>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</si>
  <si>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</si>
  <si>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</si>
  <si>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</si>
  <si>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</si>
  <si>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</si>
  <si>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</si>
  <si>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</si>
  <si>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</si>
  <si>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</si>
  <si>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</si>
  <si>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</si>
  <si>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</si>
  <si>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</si>
  <si>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</si>
  <si>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</si>
  <si>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</si>
  <si>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</si>
  <si>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</si>
  <si>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</si>
  <si>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</si>
  <si>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</si>
  <si>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</si>
  <si>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</si>
  <si>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</si>
  <si>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</si>
  <si>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</si>
  <si>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</si>
  <si>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</si>
  <si>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</si>
  <si>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</si>
  <si>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</si>
  <si>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</si>
  <si>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</si>
  <si>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</si>
  <si>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</si>
  <si>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</si>
  <si>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</si>
  <si>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</si>
  <si>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</si>
  <si>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</si>
  <si>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</si>
  <si>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</si>
  <si>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</si>
  <si>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</si>
  <si>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</si>
  <si>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</si>
  <si>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</si>
  <si>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</si>
  <si>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</si>
  <si>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</si>
  <si>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</si>
  <si>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</si>
  <si>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</si>
  <si>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</si>
  <si>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</si>
  <si>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</si>
  <si>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</si>
  <si>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</si>
  <si>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</si>
  <si>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</si>
  <si>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</si>
  <si>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</si>
  <si>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</si>
  <si>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</si>
  <si>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</si>
  <si>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</si>
  <si>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</si>
  <si>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</si>
  <si>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</si>
  <si>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</si>
  <si>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</si>
  <si>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</si>
  <si>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</si>
  <si>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</si>
  <si>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</si>
  <si>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</si>
  <si>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</si>
  <si>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</si>
  <si>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</si>
  <si>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</si>
  <si>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</si>
  <si>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</si>
  <si>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</si>
  <si>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</si>
  <si>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</si>
  <si>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</si>
  <si>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</si>
  <si>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</si>
  <si>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</si>
  <si>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</si>
  <si>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</si>
  <si>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</si>
  <si>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</si>
  <si>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</si>
  <si>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</si>
  <si>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</si>
  <si>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</si>
  <si>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</si>
  <si>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</si>
  <si>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</si>
  <si>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</si>
  <si>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</si>
  <si>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</si>
  <si>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</si>
  <si>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</si>
  <si>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</si>
  <si>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</si>
  <si>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</si>
  <si>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</si>
  <si>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</si>
  <si>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</si>
  <si>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</si>
  <si>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</si>
  <si>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</si>
  <si>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</si>
  <si>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</si>
  <si>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</si>
  <si>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</si>
  <si>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</si>
  <si>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</si>
  <si>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</si>
  <si>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</si>
  <si>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</si>
  <si>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</si>
  <si>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</si>
  <si>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</si>
  <si>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</si>
  <si>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</si>
  <si>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</si>
  <si>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</si>
  <si>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</si>
  <si>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</si>
  <si>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</si>
  <si>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</si>
  <si>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</si>
  <si>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</si>
  <si>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</si>
  <si>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</si>
  <si>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</si>
  <si>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</si>
  <si>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</si>
  <si>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</si>
  <si>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</si>
  <si>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</si>
  <si>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</si>
  <si>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</si>
  <si>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</si>
  <si>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</si>
  <si>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</si>
  <si>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</si>
  <si>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</si>
  <si>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</si>
  <si>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</si>
  <si>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</si>
  <si>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</si>
  <si>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</si>
  <si>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</si>
  <si>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</si>
  <si>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</si>
  <si>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</si>
  <si>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</si>
  <si>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</si>
  <si>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</si>
  <si>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</si>
  <si>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</si>
  <si>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</si>
  <si>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</si>
  <si>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</si>
  <si>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</si>
  <si>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</si>
  <si>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</si>
  <si>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</si>
  <si>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</si>
  <si>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</si>
  <si>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</si>
  <si>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</si>
  <si>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</si>
  <si>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</si>
  <si>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</si>
  <si>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</si>
  <si>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</si>
  <si>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</si>
  <si>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</si>
  <si>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</si>
  <si>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</si>
  <si>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</si>
  <si>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</si>
  <si>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</si>
  <si>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</si>
  <si>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</si>
  <si>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</si>
  <si>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</si>
  <si>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</si>
  <si>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</si>
  <si>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</si>
  <si>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</si>
  <si>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</si>
  <si>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</si>
  <si>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</si>
  <si>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</si>
  <si>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</si>
  <si>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</si>
  <si>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</si>
  <si>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</si>
  <si>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</si>
  <si>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</si>
  <si>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</si>
  <si>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</si>
  <si>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</si>
  <si>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</si>
  <si>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</si>
  <si>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</si>
  <si>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</si>
  <si>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</si>
  <si>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</si>
  <si>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</si>
  <si>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</si>
  <si>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</si>
  <si>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</si>
  <si>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</si>
  <si>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</si>
  <si>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</si>
  <si>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</si>
  <si>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</si>
  <si>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</si>
  <si>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</si>
  <si>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</si>
  <si>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</si>
  <si>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</si>
  <si>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</si>
  <si>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</si>
  <si>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</si>
  <si>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</si>
  <si>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</si>
  <si>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</si>
  <si>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</si>
  <si>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</si>
  <si>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</si>
  <si>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</si>
  <si>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</si>
  <si>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</si>
  <si>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</si>
  <si>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</si>
  <si>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</si>
  <si>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</si>
  <si>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</si>
  <si>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</si>
  <si>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</si>
  <si>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</si>
  <si>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</si>
  <si>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</si>
  <si>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</si>
  <si>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</si>
  <si>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</si>
  <si>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</si>
  <si>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</si>
  <si>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</si>
  <si>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</si>
  <si>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</si>
  <si>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</si>
  <si>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</si>
  <si>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</si>
  <si>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</si>
  <si>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</si>
  <si>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</si>
  <si>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</si>
  <si>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</si>
  <si>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</si>
  <si>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</si>
  <si>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</si>
  <si>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</si>
  <si>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</si>
  <si>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</si>
  <si>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</si>
  <si>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</si>
  <si>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</si>
  <si>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</si>
  <si>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</si>
  <si>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</si>
  <si>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</si>
  <si>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</si>
  <si>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</si>
  <si>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</si>
  <si>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</si>
  <si>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</si>
  <si>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</si>
  <si>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</si>
  <si>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</si>
  <si>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</si>
  <si>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</si>
  <si>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</si>
  <si>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</si>
  <si>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</si>
  <si>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</si>
  <si>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</si>
  <si>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</si>
  <si>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</si>
  <si>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</si>
  <si>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</si>
  <si>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</si>
  <si>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</si>
  <si>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</si>
  <si>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</si>
  <si>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</si>
  <si>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</si>
  <si>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</si>
  <si>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</si>
  <si>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</si>
  <si>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</si>
  <si>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</si>
  <si>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</si>
  <si>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</si>
  <si>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</si>
  <si>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</si>
  <si>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</si>
  <si>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</si>
  <si>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</si>
  <si>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</si>
  <si>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</si>
  <si>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</si>
  <si>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</si>
  <si>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</si>
  <si>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</si>
  <si>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</si>
  <si>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</si>
  <si>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</si>
  <si>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</si>
  <si>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</si>
  <si>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</si>
  <si>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</si>
  <si>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</si>
  <si>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</si>
  <si>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</si>
  <si>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</si>
  <si>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</si>
  <si>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</si>
  <si>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</si>
  <si>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</si>
  <si>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</si>
  <si>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</si>
  <si>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</si>
  <si>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</si>
  <si>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</si>
  <si>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</si>
  <si>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</si>
  <si>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</si>
  <si>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</si>
  <si>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</si>
  <si>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</si>
  <si>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</si>
  <si>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</si>
  <si>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</si>
  <si>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</si>
  <si>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</si>
  <si>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</si>
  <si>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</si>
  <si>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</si>
  <si>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</si>
  <si>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</si>
  <si>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</si>
  <si>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</si>
  <si>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</si>
  <si>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</si>
  <si>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</si>
  <si>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</si>
  <si>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</si>
  <si>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</si>
  <si>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</si>
  <si>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</si>
  <si>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</si>
  <si>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</si>
  <si>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</si>
  <si>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</si>
  <si>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</si>
  <si>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</si>
  <si>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</si>
  <si>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</si>
  <si>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</si>
  <si>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</si>
  <si>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</si>
  <si>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</si>
  <si>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</si>
  <si>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</si>
  <si>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</si>
  <si>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</si>
  <si>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</si>
  <si>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</si>
  <si>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</si>
  <si>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</si>
  <si>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</si>
  <si>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</si>
  <si>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</si>
  <si>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</si>
  <si>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</si>
  <si>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</si>
  <si>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</si>
  <si>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</si>
  <si>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</si>
  <si>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</si>
  <si>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</si>
  <si>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</si>
  <si>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</si>
  <si>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</si>
  <si>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</si>
  <si>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</si>
  <si>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</si>
  <si>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</si>
  <si>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</si>
  <si>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</si>
  <si>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</si>
  <si>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</si>
  <si>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</si>
  <si>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</si>
  <si>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</si>
  <si>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</si>
  <si>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</si>
  <si>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</si>
  <si>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</si>
  <si>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</si>
  <si>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</si>
  <si>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</si>
  <si>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</si>
  <si>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</si>
  <si>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</si>
  <si>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</si>
  <si>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</si>
  <si>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</si>
  <si>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</si>
  <si>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</si>
  <si>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</si>
  <si>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</si>
  <si>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</si>
  <si>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</si>
  <si>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</si>
  <si>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</si>
  <si>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</si>
  <si>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</si>
  <si>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</si>
  <si>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</si>
  <si>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</si>
  <si>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</si>
  <si>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</si>
  <si>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</si>
  <si>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</si>
  <si>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</si>
  <si>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</si>
  <si>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</si>
  <si>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</si>
  <si>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</si>
  <si>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</si>
  <si>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</si>
  <si>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</si>
  <si>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</si>
  <si>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</si>
  <si>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</si>
  <si>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</si>
  <si>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</si>
  <si>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</si>
  <si>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</si>
  <si>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</si>
  <si>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</si>
  <si>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</si>
  <si>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</si>
  <si>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</si>
  <si>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</si>
  <si>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</si>
  <si>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</si>
  <si>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</si>
  <si>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</si>
  <si>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</si>
  <si>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</si>
  <si>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</si>
  <si>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</si>
  <si>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</si>
  <si>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</si>
  <si>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</si>
  <si>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</si>
  <si>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</si>
  <si>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</si>
  <si>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</si>
  <si>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</si>
  <si>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</si>
  <si>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</si>
  <si>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</si>
  <si>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</si>
  <si>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</si>
  <si>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</si>
  <si>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</si>
  <si>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</si>
  <si>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</si>
  <si>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</si>
  <si>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</si>
  <si>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</si>
  <si>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</si>
  <si>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</si>
  <si>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</si>
  <si>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</si>
  <si>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</si>
  <si>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</si>
  <si>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</si>
  <si>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</si>
  <si>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</si>
  <si>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</si>
  <si>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</si>
  <si>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</si>
  <si>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</si>
  <si>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</si>
  <si>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</si>
  <si>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</si>
  <si>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</si>
  <si>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</si>
  <si>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</si>
  <si>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</si>
  <si>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</si>
  <si>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</si>
  <si>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</si>
  <si>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</si>
  <si>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</si>
  <si>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</si>
  <si>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</si>
  <si>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</si>
  <si>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</si>
  <si>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</si>
  <si>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</si>
  <si>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</si>
  <si>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</si>
  <si>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</si>
  <si>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</si>
  <si>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</si>
  <si>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</si>
  <si>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</si>
  <si>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</si>
  <si>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</si>
  <si>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</si>
  <si>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</si>
  <si>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</si>
  <si>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</si>
  <si>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</si>
  <si>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</si>
  <si>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</si>
  <si>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</si>
  <si>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</si>
  <si>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</si>
  <si>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</si>
  <si>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</si>
  <si>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</si>
  <si>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</si>
  <si>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</si>
  <si>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</si>
  <si>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</si>
  <si>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</si>
  <si>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</si>
  <si>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</si>
  <si>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</si>
  <si>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</si>
  <si>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</si>
  <si>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</si>
  <si>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</si>
  <si>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</si>
  <si>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</si>
  <si>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</si>
  <si>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</si>
  <si>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</si>
  <si>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</si>
  <si>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</si>
  <si>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</si>
  <si>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</si>
  <si>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</si>
  <si>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</si>
  <si>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</si>
  <si>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</si>
  <si>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</si>
  <si>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</si>
  <si>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</si>
  <si>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</si>
  <si>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</si>
  <si>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</si>
  <si>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</si>
  <si>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</si>
  <si>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</si>
  <si>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</si>
  <si>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</si>
  <si>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</si>
  <si>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</si>
  <si>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</si>
  <si>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</si>
  <si>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</si>
  <si>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</si>
  <si>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</si>
  <si>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</si>
  <si>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</si>
  <si>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</si>
  <si>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</si>
  <si>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</si>
  <si>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</si>
  <si>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</si>
  <si>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</si>
  <si>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</si>
  <si>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</si>
  <si>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</si>
  <si>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</si>
  <si>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</si>
  <si>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</si>
  <si>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</si>
  <si>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</si>
  <si>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</si>
  <si>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</si>
  <si>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</si>
  <si>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</si>
  <si>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</si>
  <si>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</si>
  <si>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</si>
  <si>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</si>
  <si>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</si>
  <si>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</si>
  <si>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</si>
  <si>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</si>
  <si>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</si>
  <si>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</si>
  <si>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</si>
  <si>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</si>
  <si>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</si>
  <si>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</si>
  <si>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</si>
  <si>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</si>
  <si>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</si>
  <si>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</si>
  <si>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</si>
  <si>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</si>
  <si>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</si>
  <si>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</si>
  <si>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</si>
  <si>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</si>
  <si>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</si>
  <si>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</si>
  <si>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</si>
  <si>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</si>
  <si>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</si>
  <si>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</si>
  <si>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</si>
  <si>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</si>
  <si>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</si>
  <si>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</si>
  <si>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</si>
  <si>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</si>
  <si>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</si>
  <si>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</si>
  <si>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</si>
  <si>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</si>
  <si>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</si>
  <si>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</si>
  <si>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</si>
  <si>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</si>
  <si>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</si>
  <si>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</si>
  <si>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</si>
  <si>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</si>
  <si>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</si>
  <si>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</si>
  <si>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</si>
  <si>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</si>
  <si>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</si>
  <si>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</si>
  <si>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</si>
  <si>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</si>
  <si>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</si>
  <si>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</si>
  <si>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</si>
  <si>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</si>
  <si>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</si>
  <si>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</si>
  <si>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</si>
  <si>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</si>
  <si>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</si>
  <si>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</si>
  <si>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</si>
  <si>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</si>
  <si>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</si>
  <si>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</si>
  <si>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</si>
  <si>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</si>
  <si>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</si>
  <si>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</si>
  <si>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</si>
  <si>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</si>
  <si>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</si>
  <si>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</si>
  <si>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</si>
  <si>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</si>
  <si>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</si>
  <si>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</si>
  <si>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</si>
  <si>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</si>
  <si>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</si>
  <si>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</si>
  <si>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</si>
  <si>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</si>
  <si>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</si>
  <si>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</si>
  <si>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</si>
  <si>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</si>
  <si>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</si>
  <si>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</si>
  <si>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</si>
  <si>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</si>
  <si>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</si>
  <si>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</si>
  <si>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</si>
  <si>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</si>
  <si>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</si>
  <si>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</si>
  <si>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</si>
  <si>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</si>
  <si>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</si>
  <si>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</si>
  <si>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</si>
  <si>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</si>
  <si>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</si>
  <si>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</si>
  <si>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</si>
  <si>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</si>
  <si>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</si>
  <si>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</si>
  <si>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</si>
  <si>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</si>
  <si>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</si>
  <si>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</si>
  <si>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</si>
  <si>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</si>
  <si>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</si>
  <si>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</si>
  <si>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</si>
  <si>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</si>
  <si>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</si>
  <si>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</si>
  <si>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</si>
  <si>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</si>
  <si>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</si>
  <si>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</si>
  <si>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</si>
  <si>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</si>
  <si>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</si>
  <si>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</si>
  <si>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</si>
  <si>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</si>
  <si>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</si>
  <si>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</si>
  <si>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</si>
  <si>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</si>
  <si>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</si>
  <si>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</si>
  <si>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</si>
  <si>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</si>
  <si>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</si>
  <si>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</si>
  <si>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</si>
  <si>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</si>
  <si>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</si>
  <si>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</si>
  <si>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</si>
  <si>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</si>
  <si>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</si>
  <si>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</si>
  <si>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</si>
  <si>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</si>
  <si>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</si>
  <si>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</si>
  <si>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</si>
  <si>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</si>
  <si>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</si>
  <si>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</si>
  <si>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</si>
  <si>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</si>
  <si>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</si>
  <si>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</si>
  <si>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</si>
  <si>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</si>
  <si>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</si>
  <si>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</si>
  <si>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</si>
  <si>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</si>
  <si>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</si>
  <si>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</si>
  <si>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</si>
  <si>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</si>
  <si>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</si>
  <si>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</si>
  <si>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</si>
  <si>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</si>
  <si>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</si>
  <si>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</si>
  <si>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</si>
  <si>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</si>
  <si>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</si>
  <si>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</si>
  <si>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</si>
  <si>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</si>
  <si>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</si>
  <si>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</si>
  <si>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</si>
  <si>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</si>
  <si>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</si>
  <si>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</si>
  <si>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</si>
  <si>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</si>
  <si>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</si>
  <si>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</si>
  <si>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</si>
  <si>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</si>
  <si>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</si>
  <si>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</si>
  <si>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</si>
  <si>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</si>
  <si>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</si>
  <si>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</si>
  <si>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</si>
  <si>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</si>
  <si>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</si>
  <si>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</si>
  <si>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</si>
  <si>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</si>
  <si>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</si>
  <si>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</si>
  <si>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</si>
  <si>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</si>
  <si>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</si>
  <si>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</si>
  <si>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</si>
  <si>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</si>
  <si>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</si>
  <si>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</si>
  <si>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</si>
  <si>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</si>
  <si>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</si>
  <si>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</si>
  <si>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</si>
  <si>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</si>
  <si>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</si>
  <si>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</si>
  <si>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</si>
  <si>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</si>
  <si>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</si>
  <si>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</si>
  <si>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</si>
  <si>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</si>
  <si>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</si>
  <si>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</si>
  <si>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</si>
  <si>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</si>
  <si>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</si>
  <si>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</si>
  <si>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</si>
  <si>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</si>
  <si>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</si>
  <si>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</si>
  <si>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</si>
  <si>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</si>
  <si>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</si>
  <si>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</si>
  <si>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</si>
  <si>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</si>
  <si>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</si>
  <si>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</si>
  <si>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</si>
  <si>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</si>
  <si>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</si>
  <si>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</si>
  <si>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</si>
  <si>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</si>
  <si>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</si>
  <si>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</si>
  <si>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</si>
  <si>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</si>
  <si>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</si>
  <si>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</si>
  <si>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</si>
  <si>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</si>
  <si>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</si>
  <si>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</si>
  <si>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</si>
  <si>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</si>
  <si>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</si>
  <si>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</si>
  <si>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</si>
  <si>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</si>
  <si>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</si>
  <si>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</si>
  <si>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</si>
  <si>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</si>
  <si>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</si>
  <si>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</si>
  <si>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</si>
  <si>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</si>
  <si>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</si>
  <si>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</si>
  <si>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</si>
  <si>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</si>
  <si>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</si>
  <si>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</si>
  <si>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</si>
  <si>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</si>
  <si>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</si>
  <si>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</si>
  <si>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</si>
  <si>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</si>
  <si>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</si>
  <si>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</si>
  <si>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</si>
  <si>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</si>
  <si>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</si>
  <si>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</si>
  <si>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</si>
  <si>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</si>
  <si>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</si>
  <si>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</si>
  <si>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</si>
  <si>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</si>
  <si>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</si>
  <si>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</si>
  <si>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</si>
  <si>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</si>
  <si>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</si>
  <si>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</si>
  <si>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</si>
  <si>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</si>
  <si>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</si>
  <si>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</si>
  <si>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</si>
  <si>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</si>
  <si>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</si>
  <si>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</si>
  <si>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</si>
  <si>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</si>
  <si>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</si>
  <si>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</si>
  <si>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</si>
  <si>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</si>
  <si>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</si>
  <si>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</si>
  <si>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</si>
  <si>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</si>
  <si>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</si>
  <si>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</si>
  <si>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</si>
  <si>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</si>
  <si>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</si>
  <si>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</si>
  <si>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</si>
  <si>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</si>
  <si>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</si>
  <si>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</si>
  <si>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</si>
  <si>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</si>
  <si>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</si>
  <si>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</si>
  <si>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</si>
  <si>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</si>
  <si>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</si>
  <si>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</si>
  <si>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</si>
  <si>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</si>
  <si>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</si>
  <si>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</si>
  <si>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</si>
  <si>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</si>
  <si>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</si>
  <si>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</si>
  <si>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</si>
  <si>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</si>
  <si>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</si>
  <si>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</si>
  <si>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</si>
  <si>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</si>
  <si>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</si>
  <si>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</si>
  <si>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</si>
  <si>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</si>
  <si>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</si>
  <si>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</si>
  <si>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</si>
  <si>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</si>
  <si>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</si>
  <si>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</si>
  <si>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</si>
  <si>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</si>
  <si>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</si>
  <si>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</si>
  <si>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</si>
  <si>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</si>
  <si>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</si>
  <si>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</si>
  <si>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</si>
  <si>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</si>
  <si>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</si>
  <si>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</si>
  <si>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</si>
  <si>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</si>
  <si>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</si>
  <si>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</si>
  <si>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</si>
  <si>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</si>
  <si>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</si>
  <si>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</si>
  <si>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</si>
  <si>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</si>
  <si>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</si>
  <si>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</si>
  <si>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</si>
  <si>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</si>
  <si>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</si>
  <si>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</si>
  <si>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</si>
  <si>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</si>
  <si>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</si>
  <si>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</si>
  <si>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</si>
  <si>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</si>
  <si>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</si>
  <si>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</si>
  <si>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</si>
  <si>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</si>
  <si>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</si>
  <si>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</si>
  <si>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</si>
  <si>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</si>
  <si>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</si>
  <si>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</si>
  <si>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</si>
  <si>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</si>
  <si>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</si>
  <si>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</si>
  <si>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</si>
  <si>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</si>
  <si>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</si>
  <si>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</si>
  <si>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</si>
  <si>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</si>
  <si>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</si>
  <si>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</si>
  <si>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</si>
  <si>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</si>
  <si>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</si>
  <si>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</si>
  <si>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</si>
  <si>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</si>
  <si>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</si>
  <si>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</si>
  <si>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</si>
  <si>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</si>
  <si>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</si>
  <si>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</si>
  <si>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</si>
  <si>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</si>
  <si>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</si>
  <si>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</si>
  <si>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</si>
  <si>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</si>
  <si>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</si>
  <si>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</si>
  <si>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</si>
  <si>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</si>
  <si>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</si>
  <si>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</si>
  <si>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</si>
  <si>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</si>
  <si>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</si>
  <si>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</si>
  <si>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</si>
  <si>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</si>
  <si>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</si>
  <si>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</si>
  <si>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</si>
  <si>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</si>
  <si>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</si>
  <si>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</si>
  <si>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</si>
  <si>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</si>
  <si>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</si>
  <si>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</si>
  <si>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</si>
  <si>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</si>
  <si>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</si>
  <si>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</si>
  <si>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</si>
  <si>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</si>
  <si>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</si>
  <si>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</si>
  <si>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</si>
  <si>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</si>
  <si>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</si>
  <si>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</si>
  <si>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</si>
  <si>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</si>
  <si>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</si>
  <si>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</si>
  <si>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</si>
  <si>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</si>
  <si>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</si>
  <si>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</si>
  <si>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</si>
  <si>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</si>
  <si>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</si>
  <si>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</si>
  <si>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</si>
  <si>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</si>
  <si>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</si>
  <si>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</si>
  <si>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</si>
  <si>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</si>
  <si>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</si>
  <si>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</si>
  <si>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</si>
  <si>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</si>
  <si>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</si>
  <si>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</si>
  <si>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</si>
  <si>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</si>
  <si>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</si>
  <si>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</si>
  <si>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</si>
  <si>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</si>
  <si>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</si>
  <si>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</si>
  <si>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</si>
  <si>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</si>
  <si>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</si>
  <si>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</si>
  <si>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</si>
  <si>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</si>
  <si>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</si>
  <si>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</si>
  <si>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</si>
  <si>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</si>
  <si>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</si>
  <si>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</si>
  <si>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</si>
  <si>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</si>
  <si>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</si>
  <si>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</si>
  <si>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</si>
  <si>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</si>
  <si>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</si>
  <si>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</si>
  <si>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</si>
  <si>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</si>
  <si>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</si>
  <si>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</si>
  <si>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</si>
  <si>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</si>
  <si>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</si>
  <si>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</si>
  <si>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</si>
  <si>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</si>
  <si>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</si>
  <si>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</si>
  <si>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</si>
  <si>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</si>
  <si>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</si>
  <si>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</si>
  <si>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</si>
  <si>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</si>
  <si>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</si>
  <si>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</si>
  <si>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</si>
  <si>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</si>
  <si>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</si>
  <si>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</si>
  <si>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</si>
  <si>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</si>
  <si>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</si>
  <si>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</si>
  <si>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</si>
  <si>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</si>
  <si>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</si>
  <si>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</si>
  <si>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</si>
  <si>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</si>
  <si>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</si>
  <si>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</si>
  <si>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</si>
  <si>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</si>
  <si>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</si>
  <si>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</si>
  <si>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</si>
  <si>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</si>
  <si>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</si>
  <si>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</si>
  <si>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</si>
  <si>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</si>
  <si>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</si>
  <si>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</si>
  <si>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</si>
  <si>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</si>
  <si>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</si>
  <si>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</si>
  <si>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</si>
  <si>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</si>
  <si>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</si>
  <si>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</si>
  <si>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</si>
  <si>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</si>
  <si>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</si>
  <si>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</si>
  <si>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</si>
  <si>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</si>
  <si>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</si>
  <si>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</si>
  <si>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</si>
  <si>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</si>
  <si>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</si>
  <si>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</si>
  <si>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</si>
  <si>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</si>
  <si>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</si>
  <si>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</si>
  <si>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</si>
  <si>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</si>
  <si>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</si>
  <si>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</si>
  <si>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</si>
  <si>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</si>
  <si>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</si>
  <si>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</si>
  <si>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</si>
  <si>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</si>
  <si>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</si>
  <si>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</si>
  <si>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</si>
  <si>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</si>
  <si>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</si>
  <si>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</si>
  <si>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</si>
  <si>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</si>
  <si>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</si>
  <si>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</si>
  <si>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</si>
  <si>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</si>
  <si>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</si>
  <si>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</si>
  <si>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</si>
  <si>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</si>
  <si>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</si>
  <si>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</si>
  <si>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</si>
  <si>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</si>
  <si>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</si>
  <si>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</si>
  <si>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</si>
  <si>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</si>
  <si>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</si>
  <si>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</si>
  <si>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</si>
  <si>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</si>
  <si>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</si>
  <si>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</si>
  <si>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</si>
  <si>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</si>
  <si>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</si>
  <si>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</si>
  <si>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</si>
  <si>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</si>
  <si>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</si>
  <si>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</si>
  <si>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</si>
  <si>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</si>
  <si>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</si>
  <si>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</si>
  <si>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</si>
  <si>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</si>
  <si>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</si>
  <si>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</si>
  <si>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</si>
  <si>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</si>
  <si>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</si>
  <si>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</si>
  <si>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</si>
  <si>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</si>
  <si>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</si>
  <si>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</si>
  <si>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</si>
  <si>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</si>
  <si>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</si>
  <si>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</si>
  <si>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</si>
  <si>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</si>
  <si>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</si>
  <si>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</si>
  <si>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</si>
  <si>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</si>
  <si>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</si>
  <si>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</si>
  <si>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</si>
  <si>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</si>
  <si>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</si>
  <si>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</si>
  <si>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</si>
  <si>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</si>
  <si>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</si>
  <si>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</si>
  <si>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</si>
  <si>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</si>
  <si>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</si>
  <si>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</si>
  <si>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</si>
  <si>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</si>
  <si>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</si>
  <si>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</si>
  <si>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</si>
  <si>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</si>
  <si>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</si>
  <si>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</si>
  <si>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</si>
  <si>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</si>
  <si>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</si>
  <si>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</si>
  <si>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</si>
  <si>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</si>
  <si>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</si>
  <si>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</si>
  <si>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</si>
  <si>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</si>
  <si>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</si>
  <si>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</si>
  <si>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</si>
  <si>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</si>
  <si>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</si>
  <si>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</si>
  <si>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</si>
  <si>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</si>
  <si>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</si>
  <si>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</si>
  <si>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</si>
  <si>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</si>
  <si>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</si>
  <si>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</si>
  <si>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</si>
  <si>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</si>
  <si>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</si>
  <si>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</si>
  <si>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</si>
  <si>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</si>
  <si>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</si>
  <si>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</si>
  <si>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</si>
  <si>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</si>
  <si>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</si>
  <si>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</si>
  <si>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</si>
  <si>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</si>
  <si>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</si>
  <si>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</si>
  <si>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</si>
  <si>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</si>
  <si>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</si>
  <si>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</si>
  <si>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</si>
  <si>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</si>
  <si>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</si>
  <si>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</si>
  <si>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</si>
  <si>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</si>
  <si>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</si>
  <si>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</si>
  <si>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</si>
  <si>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</si>
  <si>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</si>
  <si>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</si>
  <si>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</si>
  <si>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</si>
  <si>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</si>
  <si>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</si>
  <si>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</si>
  <si>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</si>
  <si>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</si>
  <si>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</si>
  <si>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</si>
  <si>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</si>
  <si>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</si>
  <si>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</si>
  <si>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</si>
  <si>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</si>
  <si>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</si>
  <si>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</si>
  <si>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</si>
  <si>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</si>
  <si>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</si>
  <si>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</si>
  <si>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</si>
  <si>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</si>
  <si>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</si>
  <si>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</si>
  <si>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</si>
  <si>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</si>
  <si>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</si>
  <si>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</si>
  <si>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</si>
  <si>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</si>
  <si>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</si>
  <si>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</si>
  <si>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</si>
  <si>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</si>
  <si>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</si>
  <si>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</si>
  <si>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</si>
  <si>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</si>
  <si>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</si>
  <si>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</si>
  <si>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</si>
  <si>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</si>
  <si>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</si>
  <si>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</si>
  <si>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</si>
  <si>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</si>
  <si>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</si>
  <si>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</si>
  <si>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</si>
  <si>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</si>
  <si>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</si>
  <si>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</si>
  <si>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</si>
  <si>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</si>
  <si>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</si>
  <si>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</si>
  <si>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</si>
  <si>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</si>
  <si>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</si>
  <si>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</si>
  <si>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</si>
  <si>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</si>
  <si>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</si>
  <si>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</si>
  <si>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</si>
  <si>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</si>
  <si>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</si>
  <si>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</si>
  <si>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</si>
  <si>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</si>
  <si>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</si>
  <si>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</si>
  <si>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</si>
  <si>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</si>
  <si>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</si>
  <si>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</si>
  <si>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</si>
  <si>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</si>
  <si>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</si>
  <si>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</si>
  <si>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</si>
  <si>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</si>
  <si>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</si>
  <si>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</si>
  <si>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</si>
  <si>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</si>
  <si>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</si>
  <si>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</si>
  <si>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</si>
  <si>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</si>
  <si>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</si>
  <si>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</si>
  <si>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</si>
  <si>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</si>
  <si>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</si>
  <si>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</si>
  <si>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</si>
  <si>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</si>
  <si>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</si>
  <si>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</si>
  <si>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</si>
  <si>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</si>
  <si>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</si>
  <si>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</si>
  <si>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</si>
  <si>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</si>
  <si>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</si>
  <si>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</si>
  <si>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</si>
  <si>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</si>
  <si>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</si>
  <si>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</si>
  <si>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</si>
  <si>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</si>
  <si>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</si>
  <si>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</si>
  <si>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</si>
  <si>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</si>
  <si>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</si>
  <si>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</si>
  <si>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</si>
  <si>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</si>
  <si>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</si>
  <si>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</si>
  <si>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</si>
  <si>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</si>
  <si>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</si>
  <si>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</si>
  <si>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</si>
  <si>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</si>
  <si>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</si>
  <si>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</si>
  <si>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</si>
  <si>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</si>
  <si>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</si>
  <si>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</si>
  <si>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</si>
  <si>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</si>
  <si>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</si>
  <si>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</si>
  <si>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</si>
  <si>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</si>
  <si>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</si>
  <si>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</si>
  <si>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</si>
  <si>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</si>
  <si>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</si>
  <si>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</si>
  <si>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</si>
  <si>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</si>
  <si>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</si>
  <si>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</si>
  <si>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</si>
  <si>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</si>
  <si>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</si>
  <si>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</si>
  <si>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</si>
  <si>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</si>
  <si>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</si>
  <si>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</si>
  <si>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</si>
  <si>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</si>
  <si>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</si>
  <si>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</si>
  <si>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</si>
  <si>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</si>
  <si>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</si>
  <si>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</si>
  <si>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</si>
  <si>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</si>
  <si>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</si>
  <si>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</si>
  <si>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</si>
  <si>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</si>
  <si>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</si>
  <si>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</si>
  <si>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</si>
  <si>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</si>
  <si>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</si>
  <si>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</si>
  <si>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</si>
  <si>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</si>
  <si>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</si>
  <si>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</si>
  <si>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</si>
  <si>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</si>
  <si>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</si>
  <si>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</si>
  <si>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</si>
  <si>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</si>
  <si>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</si>
  <si>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</si>
  <si>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</si>
  <si>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</si>
  <si>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</si>
  <si>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</si>
  <si>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</si>
  <si>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</si>
  <si>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</si>
  <si>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</si>
  <si>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</si>
  <si>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</si>
  <si>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</si>
  <si>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</si>
  <si>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</si>
  <si>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</si>
  <si>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</si>
  <si>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</si>
  <si>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</si>
  <si>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</si>
  <si>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</si>
  <si>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</si>
  <si>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</si>
  <si>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</si>
  <si>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</si>
  <si>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</si>
  <si>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</si>
  <si>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</si>
  <si>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</si>
  <si>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</si>
  <si>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</si>
  <si>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</si>
  <si>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</si>
  <si>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</si>
  <si>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</si>
  <si>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</si>
  <si>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</si>
  <si>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</si>
  <si>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</si>
  <si>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</si>
  <si>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</si>
  <si>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</si>
  <si>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</si>
  <si>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</si>
  <si>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</si>
  <si>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</si>
  <si>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</si>
  <si>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</si>
  <si>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</si>
  <si>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</si>
  <si>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</si>
  <si>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</si>
  <si>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</si>
  <si>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</si>
  <si>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</si>
  <si>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</si>
  <si>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</si>
  <si>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</si>
  <si>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</si>
  <si>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</si>
  <si>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</si>
  <si>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</si>
  <si>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</si>
  <si>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</si>
  <si>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</si>
  <si>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</si>
  <si>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</si>
  <si>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</si>
  <si>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</si>
  <si>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</si>
  <si>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</si>
  <si>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</si>
  <si>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</si>
  <si>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</si>
  <si>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</si>
  <si>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</si>
  <si>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</si>
  <si>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</si>
  <si>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</si>
  <si>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</si>
  <si>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</si>
  <si>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</si>
  <si>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</si>
  <si>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</si>
  <si>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</si>
  <si>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</si>
  <si>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</si>
  <si>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</si>
  <si>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</si>
  <si>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</si>
  <si>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</si>
  <si>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</si>
  <si>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</si>
  <si>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</si>
  <si>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</si>
  <si>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</si>
  <si>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</si>
  <si>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</si>
  <si>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</si>
  <si>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</si>
  <si>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</si>
  <si>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</si>
  <si>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</si>
  <si>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</si>
  <si>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</si>
  <si>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</si>
  <si>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</si>
  <si>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</si>
  <si>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</si>
  <si>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</si>
  <si>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</si>
  <si>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</si>
  <si>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</si>
  <si>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</si>
  <si>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</si>
  <si>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</si>
  <si>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</si>
  <si>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</si>
  <si>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</si>
  <si>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</si>
  <si>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</si>
  <si>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</si>
  <si>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</si>
  <si>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</si>
  <si>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</si>
  <si>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</si>
  <si>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</si>
  <si>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</si>
  <si>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</si>
  <si>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</si>
  <si>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</si>
  <si>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</si>
  <si>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</si>
  <si>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</si>
  <si>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</si>
  <si>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</si>
  <si>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</si>
  <si>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</si>
  <si>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</si>
  <si>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</si>
  <si>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</si>
  <si>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</si>
  <si>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</si>
  <si>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</si>
  <si>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</si>
  <si>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</si>
  <si>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</si>
  <si>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</si>
  <si>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</si>
  <si>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</si>
  <si>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</si>
  <si>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</si>
  <si>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</si>
  <si>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</si>
  <si>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</si>
  <si>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</si>
  <si>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</si>
  <si>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</si>
  <si>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</si>
  <si>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</si>
  <si>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</si>
  <si>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</si>
  <si>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</si>
  <si>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</si>
  <si>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</si>
  <si>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</si>
  <si>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</si>
  <si>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</si>
  <si>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</si>
  <si>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</si>
  <si>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</si>
  <si>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</si>
  <si>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</si>
  <si>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</si>
  <si>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</si>
  <si>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</si>
  <si>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</si>
  <si>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</si>
  <si>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</si>
  <si>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</si>
  <si>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</si>
  <si>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</si>
  <si>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</si>
  <si>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</si>
  <si>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</si>
  <si>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</si>
  <si>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</si>
  <si>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</si>
  <si>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</si>
  <si>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</si>
  <si>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</si>
  <si>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</si>
  <si>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</si>
  <si>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</si>
  <si>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</si>
  <si>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</si>
  <si>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</si>
  <si>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</si>
  <si>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</si>
  <si>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</si>
  <si>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</si>
  <si>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</si>
  <si>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</si>
  <si>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</si>
  <si>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</si>
  <si>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</si>
  <si>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</si>
  <si>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</si>
  <si>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</si>
  <si>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</si>
  <si>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</si>
  <si>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</si>
  <si>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</si>
  <si>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</si>
  <si>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</si>
  <si>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</si>
  <si>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</si>
  <si>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</si>
  <si>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</si>
  <si>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</si>
  <si>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</si>
  <si>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</si>
  <si>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</si>
  <si>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</si>
  <si>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</si>
  <si>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</si>
  <si>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</si>
  <si>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</si>
  <si>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</si>
  <si>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</si>
  <si>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</si>
  <si>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</si>
  <si>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</si>
  <si>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</si>
  <si>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</si>
  <si>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</si>
  <si>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</si>
  <si>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</si>
  <si>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</si>
  <si>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</si>
  <si>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</si>
  <si>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</si>
  <si>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</si>
  <si>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</si>
  <si>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</si>
  <si>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</si>
  <si>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</si>
  <si>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</si>
  <si>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</si>
  <si>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</si>
  <si>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</si>
  <si>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</si>
  <si>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</si>
  <si>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</si>
  <si>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</si>
  <si>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</si>
  <si>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</si>
  <si>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</si>
  <si>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</si>
  <si>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</si>
  <si>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</si>
  <si>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</si>
  <si>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</si>
  <si>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</si>
  <si>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</si>
  <si>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</si>
  <si>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</si>
  <si>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</si>
  <si>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</si>
  <si>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</si>
  <si>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</si>
  <si>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</si>
  <si>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</si>
  <si>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</si>
  <si>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</si>
  <si>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</si>
  <si>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</si>
  <si>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</si>
  <si>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</si>
  <si>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</si>
  <si>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</si>
  <si>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</si>
  <si>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</si>
  <si>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</si>
  <si>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</si>
  <si>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</si>
  <si>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</si>
  <si>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</si>
  <si>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</si>
  <si>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</si>
  <si>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</si>
  <si>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</si>
  <si>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</si>
  <si>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</si>
  <si>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</si>
  <si>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</si>
  <si>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</si>
  <si>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</si>
  <si>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</si>
  <si>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</si>
  <si>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</si>
  <si>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</si>
  <si>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</si>
  <si>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</si>
  <si>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</si>
  <si>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</si>
  <si>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</si>
  <si>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</si>
  <si>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</si>
  <si>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</si>
  <si>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</si>
  <si>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</si>
  <si>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</si>
  <si>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</si>
  <si>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</si>
  <si>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</si>
  <si>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</si>
  <si>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</si>
  <si>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</si>
  <si>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</si>
  <si>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</si>
  <si>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</si>
  <si>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</si>
  <si>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</si>
  <si>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</si>
  <si>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</si>
  <si>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</si>
  <si>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</si>
  <si>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</si>
  <si>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</si>
  <si>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</si>
  <si>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</si>
  <si>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</si>
  <si>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</si>
  <si>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</si>
  <si>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</si>
  <si>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</si>
  <si>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</si>
  <si>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</si>
  <si>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</si>
  <si>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</si>
  <si>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</si>
  <si>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</si>
  <si>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</si>
  <si>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</si>
  <si>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</si>
  <si>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</si>
  <si>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</si>
  <si>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</si>
  <si>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</si>
  <si>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</si>
  <si>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</si>
  <si>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</si>
  <si>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</si>
  <si>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</si>
  <si>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</si>
  <si>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</si>
  <si>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</si>
  <si>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</si>
  <si>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</si>
  <si>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</si>
  <si>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</si>
  <si>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</si>
  <si>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</si>
  <si>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</si>
  <si>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</si>
  <si>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</si>
  <si>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</si>
  <si>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</si>
  <si>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</si>
  <si>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</si>
  <si>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</si>
  <si>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</si>
  <si>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</si>
  <si>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</si>
  <si>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</si>
  <si>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</si>
  <si>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</si>
  <si>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</si>
  <si>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</si>
  <si>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</si>
  <si>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</si>
  <si>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</si>
  <si>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</si>
  <si>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</si>
  <si>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</si>
  <si>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</si>
  <si>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</si>
  <si>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</si>
  <si>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</si>
  <si>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</si>
  <si>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</si>
  <si>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</si>
  <si>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</si>
  <si>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</si>
  <si>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</si>
  <si>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</si>
  <si>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</si>
  <si>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</si>
  <si>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</si>
  <si>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</si>
  <si>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</si>
  <si>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</si>
  <si>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</si>
  <si>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</si>
  <si>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</si>
  <si>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</si>
  <si>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</si>
  <si>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</si>
  <si>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</si>
  <si>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</si>
  <si>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</si>
  <si>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</si>
  <si>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</si>
  <si>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</si>
  <si>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</si>
  <si>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</si>
  <si>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</si>
  <si>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</si>
  <si>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</si>
  <si>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</si>
  <si>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</si>
  <si>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</si>
  <si>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</si>
  <si>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</si>
  <si>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</si>
  <si>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</si>
  <si>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</si>
  <si>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</si>
  <si>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</si>
  <si>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</si>
  <si>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</si>
  <si>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</si>
  <si>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</si>
  <si>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</si>
  <si>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</si>
  <si>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</si>
  <si>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</si>
  <si>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</si>
  <si>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</si>
  <si>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</si>
  <si>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</si>
  <si>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</si>
  <si>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</si>
  <si>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</si>
  <si>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</si>
  <si>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</si>
  <si>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</si>
  <si>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</si>
  <si>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</si>
  <si>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</si>
  <si>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</si>
  <si>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</si>
  <si>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</si>
  <si>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</si>
  <si>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</si>
  <si>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</si>
  <si>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</si>
  <si>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</si>
  <si>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</si>
  <si>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</si>
  <si>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</si>
  <si>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</si>
  <si>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</si>
  <si>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</si>
  <si>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</si>
  <si>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</si>
  <si>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</si>
  <si>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</si>
  <si>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</si>
  <si>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</si>
  <si>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</si>
  <si>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</si>
  <si>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</si>
  <si>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</si>
  <si>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</si>
  <si>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</si>
  <si>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</si>
  <si>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</si>
  <si>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</si>
  <si>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</si>
  <si>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</si>
  <si>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</si>
  <si>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</si>
  <si>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</si>
  <si>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</si>
  <si>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</si>
  <si>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</si>
  <si>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</si>
  <si>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</si>
  <si>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</si>
  <si>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</si>
  <si>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</si>
  <si>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</si>
  <si>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</si>
  <si>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</si>
  <si>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</si>
  <si>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</si>
  <si>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</si>
  <si>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</si>
  <si>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</si>
  <si>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</si>
  <si>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</si>
  <si>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</si>
  <si>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</si>
  <si>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</si>
  <si>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</si>
  <si>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</si>
  <si>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</si>
  <si>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</si>
  <si>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</si>
  <si>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</si>
  <si>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</si>
  <si>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</si>
  <si>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</si>
  <si>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</si>
  <si>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</si>
  <si>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</si>
  <si>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</si>
  <si>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</si>
  <si>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</si>
  <si>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</si>
  <si>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</si>
  <si>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</si>
  <si>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</si>
  <si>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</si>
  <si>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</si>
  <si>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</si>
  <si>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</si>
  <si>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</si>
  <si>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</si>
  <si>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</si>
  <si>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</si>
  <si>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</si>
  <si>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</si>
  <si>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</si>
  <si>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</si>
  <si>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</si>
  <si>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</si>
  <si>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</si>
  <si>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</si>
  <si>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</si>
  <si>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</si>
  <si>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</si>
  <si>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</si>
  <si>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</si>
  <si>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</si>
  <si>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</si>
  <si>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</si>
  <si>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</si>
  <si>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</si>
  <si>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</si>
  <si>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</si>
  <si>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</si>
  <si>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</si>
  <si>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</si>
  <si>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</si>
  <si>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</si>
  <si>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</si>
  <si>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</si>
  <si>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</si>
  <si>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</si>
  <si>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</si>
  <si>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</si>
  <si>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</si>
  <si>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</si>
  <si>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</si>
  <si>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</si>
  <si>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</si>
  <si>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</si>
  <si>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</si>
  <si>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</si>
  <si>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</si>
  <si>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</si>
  <si>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</si>
  <si>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</si>
  <si>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</si>
  <si>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</si>
  <si>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</si>
  <si>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</si>
  <si>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</si>
  <si>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</si>
  <si>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</si>
  <si>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</si>
  <si>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</si>
  <si>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</si>
  <si>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</si>
  <si>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</si>
  <si>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</si>
  <si>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</si>
  <si>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</si>
  <si>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</si>
  <si>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</si>
  <si>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</si>
  <si>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</si>
  <si>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</si>
  <si>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</si>
  <si>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</si>
  <si>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</si>
  <si>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</si>
  <si>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</si>
  <si>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</si>
  <si>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</si>
  <si>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</si>
  <si>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</si>
  <si>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</si>
  <si>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</si>
  <si>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</si>
  <si>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</si>
  <si>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</si>
  <si>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</si>
  <si>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</si>
  <si>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</si>
  <si>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</si>
  <si>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</si>
  <si>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</si>
  <si>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</si>
  <si>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</si>
  <si>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</si>
  <si>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</si>
  <si>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</si>
  <si>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</si>
  <si>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</si>
  <si>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</si>
  <si>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</si>
  <si>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</si>
  <si>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</si>
  <si>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</si>
  <si>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</si>
  <si>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</si>
  <si>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</si>
  <si>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</si>
  <si>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</si>
  <si>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</si>
  <si>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</si>
  <si>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</si>
  <si>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</si>
  <si>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</si>
  <si>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</si>
  <si>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</si>
  <si>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</si>
  <si>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</si>
  <si>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</si>
  <si>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</si>
  <si>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</si>
  <si>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</si>
  <si>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</si>
  <si>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</si>
  <si>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</si>
  <si>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</si>
  <si>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</si>
  <si>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</si>
  <si>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</si>
  <si>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</si>
  <si>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</si>
  <si>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</si>
  <si>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</si>
  <si>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</si>
  <si>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</si>
  <si>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</si>
  <si>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</si>
  <si>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</si>
  <si>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</si>
  <si>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</si>
  <si>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</si>
  <si>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</si>
  <si>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</si>
  <si>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</si>
  <si>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</si>
  <si>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</si>
  <si>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</si>
  <si>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</si>
  <si>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</si>
  <si>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</si>
  <si>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</si>
  <si>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</si>
  <si>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</si>
  <si>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</si>
  <si>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</si>
  <si>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</si>
  <si>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</si>
  <si>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</si>
  <si>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</si>
  <si>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</si>
  <si>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</si>
  <si>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</si>
  <si>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</si>
  <si>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</si>
  <si>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</si>
  <si>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</si>
  <si>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</si>
  <si>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</si>
  <si>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</si>
  <si>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</si>
  <si>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</si>
  <si>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</si>
  <si>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</si>
  <si>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</si>
  <si>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</si>
  <si>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</si>
  <si>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</si>
  <si>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</si>
  <si>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</si>
  <si>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</si>
  <si>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</si>
  <si>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</si>
  <si>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</si>
  <si>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</si>
  <si>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</si>
  <si>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</si>
  <si>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</si>
  <si>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</si>
  <si>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</si>
  <si>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</si>
  <si>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</si>
  <si>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</si>
  <si>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</si>
  <si>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</si>
  <si>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</si>
  <si>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</si>
  <si>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</si>
  <si>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</si>
  <si>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</si>
  <si>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</si>
  <si>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</si>
  <si>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</si>
  <si>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</si>
  <si>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</si>
  <si>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</si>
  <si>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</si>
  <si>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</si>
  <si>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</si>
  <si>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</si>
  <si>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</si>
  <si>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</si>
  <si>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</si>
  <si>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</si>
  <si>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</si>
  <si>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</si>
  <si>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</si>
  <si>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</si>
  <si>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</si>
  <si>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</si>
  <si>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</si>
  <si>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</si>
  <si>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</si>
  <si>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</si>
  <si>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</si>
  <si>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</si>
  <si>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</si>
  <si>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</si>
  <si>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</si>
  <si>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</si>
  <si>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</si>
  <si>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</si>
  <si>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</si>
  <si>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</si>
  <si>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</si>
  <si>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</si>
  <si>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</si>
  <si>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</si>
  <si>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</si>
  <si>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</si>
  <si>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</si>
  <si>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</si>
  <si>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</si>
  <si>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</si>
  <si>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</si>
  <si>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</si>
  <si>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</si>
  <si>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</si>
  <si>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</si>
  <si>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</si>
  <si>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</si>
  <si>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</si>
  <si>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</si>
  <si>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</si>
  <si>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</si>
  <si>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</si>
  <si>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</si>
  <si>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</si>
  <si>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</si>
  <si>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</si>
  <si>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</si>
  <si>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</si>
  <si>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</si>
  <si>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</si>
  <si>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</si>
  <si>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</si>
  <si>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</si>
  <si>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</si>
  <si>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</si>
  <si>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</si>
  <si>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</si>
  <si>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</si>
  <si>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</si>
  <si>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</si>
  <si>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</si>
  <si>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</si>
  <si>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</si>
  <si>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</si>
  <si>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</si>
  <si>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</si>
  <si>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</si>
  <si>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</si>
  <si>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</si>
  <si>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</si>
  <si>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</si>
  <si>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</si>
  <si>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</si>
  <si>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</si>
  <si>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</si>
  <si>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</si>
  <si>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</si>
  <si>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</si>
  <si>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</si>
  <si>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</si>
  <si>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</si>
  <si>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</si>
  <si>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</si>
  <si>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</si>
  <si>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</si>
  <si>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</si>
  <si>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</si>
  <si>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</si>
  <si>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</si>
  <si>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</si>
  <si>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</si>
  <si>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</si>
  <si>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</si>
  <si>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</si>
  <si>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</si>
  <si>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</si>
  <si>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</si>
  <si>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</si>
  <si>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</si>
  <si>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</si>
  <si>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</si>
  <si>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</si>
  <si>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</si>
  <si>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</si>
  <si>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</si>
  <si>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</si>
  <si>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</si>
  <si>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</si>
  <si>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</si>
  <si>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</si>
  <si>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</si>
  <si>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</si>
  <si>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</si>
  <si>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</si>
  <si>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</si>
  <si>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</si>
  <si>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</si>
  <si>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</si>
  <si>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</si>
  <si>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</si>
  <si>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</si>
  <si>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</si>
  <si>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</si>
  <si>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</si>
  <si>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</si>
  <si>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</si>
  <si>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</si>
  <si>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</si>
  <si>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</si>
  <si>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</si>
  <si>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</si>
  <si>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</si>
  <si>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</si>
  <si>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</si>
  <si>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</si>
  <si>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</si>
  <si>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</si>
  <si>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</si>
  <si>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</si>
  <si>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</si>
  <si>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</si>
  <si>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</si>
  <si>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</si>
  <si>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</si>
  <si>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</si>
  <si>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</si>
  <si>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</si>
  <si>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</si>
  <si>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</si>
  <si>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</si>
  <si>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</si>
  <si>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</si>
  <si>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</si>
  <si>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</si>
  <si>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</si>
  <si>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</si>
  <si>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</si>
  <si>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</si>
  <si>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</si>
  <si>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</si>
  <si>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</si>
  <si>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</si>
  <si>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</si>
  <si>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</si>
  <si>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</si>
  <si>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</si>
  <si>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</si>
  <si>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</si>
  <si>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</si>
  <si>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</si>
  <si>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</si>
  <si>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</si>
  <si>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</si>
  <si>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</si>
  <si>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</si>
  <si>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</si>
  <si>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</si>
  <si>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</si>
  <si>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</si>
  <si>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</si>
  <si>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</si>
  <si>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</si>
  <si>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</si>
  <si>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</si>
  <si>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</si>
  <si>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</si>
  <si>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</si>
  <si>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</si>
  <si>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</si>
  <si>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</si>
  <si>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</si>
  <si>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</si>
  <si>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</si>
  <si>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</si>
  <si>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</si>
  <si>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</si>
  <si>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</si>
  <si>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</si>
  <si>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</si>
  <si>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</si>
  <si>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</si>
  <si>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</si>
  <si>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</si>
  <si>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</si>
  <si>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</si>
  <si>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</si>
  <si>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</si>
  <si>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</si>
  <si>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</si>
  <si>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</si>
  <si>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</si>
  <si>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</si>
  <si>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</si>
  <si>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</si>
  <si>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</si>
  <si>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</si>
  <si>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</si>
  <si>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</si>
  <si>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</si>
  <si>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</si>
  <si>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</si>
  <si>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</si>
  <si>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</si>
  <si>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</si>
  <si>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</si>
  <si>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</si>
  <si>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</si>
  <si>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</si>
  <si>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</si>
  <si>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</si>
  <si>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</si>
  <si>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</si>
  <si>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</si>
  <si>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</si>
  <si>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</si>
  <si>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</si>
  <si>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</si>
  <si>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</si>
  <si>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</si>
  <si>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</si>
  <si>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</si>
  <si>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</si>
  <si>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</si>
  <si>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</si>
  <si>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</si>
  <si>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</si>
  <si>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</si>
  <si>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</si>
  <si>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</si>
  <si>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</si>
  <si>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</si>
  <si>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</si>
  <si>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</si>
  <si>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</si>
  <si>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</si>
  <si>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</si>
  <si>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</si>
  <si>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</si>
  <si>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</si>
  <si>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</si>
  <si>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</si>
  <si>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</si>
  <si>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</si>
  <si>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</si>
  <si>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</si>
  <si>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</si>
  <si>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</si>
  <si>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</si>
  <si>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</si>
  <si>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</si>
  <si>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</si>
  <si>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</si>
  <si>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</si>
  <si>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</si>
  <si>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</si>
  <si>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</si>
  <si>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</si>
  <si>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</si>
  <si>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</si>
  <si>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</si>
  <si>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</si>
  <si>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</si>
  <si>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</si>
  <si>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</si>
  <si>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</si>
  <si>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</si>
  <si>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</si>
  <si>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</si>
  <si>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</si>
  <si>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</si>
  <si>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</si>
  <si>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</si>
  <si>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</si>
  <si>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</si>
  <si>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</si>
  <si>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</si>
  <si>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</si>
  <si>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</si>
  <si>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</si>
  <si>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</si>
  <si>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</si>
  <si>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</si>
  <si>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</si>
  <si>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</si>
  <si>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</si>
  <si>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</si>
  <si>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</si>
  <si>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</si>
  <si>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</si>
  <si>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</si>
  <si>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</si>
  <si>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</si>
  <si>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</si>
  <si>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</si>
  <si>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</si>
  <si>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</si>
  <si>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</si>
  <si>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</si>
  <si>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</si>
  <si>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</si>
  <si>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</si>
  <si>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</si>
  <si>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</si>
  <si>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</si>
  <si>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</si>
  <si>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</si>
  <si>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</si>
  <si>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</si>
  <si>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</si>
  <si>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</si>
  <si>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</si>
  <si>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</si>
  <si>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</si>
  <si>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</si>
  <si>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</si>
  <si>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</si>
  <si>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</si>
  <si>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</si>
  <si>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</si>
  <si>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</si>
  <si>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</si>
  <si>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</si>
  <si>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</si>
  <si>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</si>
  <si>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</si>
  <si>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</si>
  <si>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</si>
  <si>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</si>
  <si>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</si>
  <si>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</si>
  <si>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</si>
  <si>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</si>
  <si>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</si>
  <si>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</si>
  <si>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</si>
  <si>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</si>
  <si>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</si>
  <si>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</si>
  <si>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</si>
  <si>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</si>
  <si>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</si>
  <si>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</si>
  <si>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</si>
  <si>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</si>
  <si>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</si>
  <si>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</si>
  <si>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</si>
  <si>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</si>
  <si>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</si>
  <si>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</si>
  <si>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</si>
  <si>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</si>
  <si>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</si>
  <si>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</si>
  <si>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</si>
  <si>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</si>
  <si>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</si>
  <si>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</si>
  <si>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</si>
  <si>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</si>
  <si>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</si>
  <si>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</si>
  <si>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</si>
  <si>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</si>
  <si>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</si>
  <si>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</si>
  <si>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</si>
  <si>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</si>
  <si>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</si>
  <si>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</si>
  <si>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</si>
  <si>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</si>
  <si>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</si>
  <si>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</si>
  <si>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</si>
  <si>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</si>
  <si>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</si>
  <si>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</si>
  <si>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</si>
  <si>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</si>
  <si>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</si>
  <si>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</si>
  <si>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</si>
  <si>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</si>
  <si>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</si>
  <si>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</si>
  <si>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</si>
  <si>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</si>
  <si>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</si>
  <si>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</si>
  <si>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</si>
  <si>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</si>
  <si>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</si>
  <si>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</si>
  <si>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</si>
  <si>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</si>
  <si>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</si>
  <si>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</si>
  <si>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</si>
  <si>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</si>
  <si>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</si>
  <si>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</si>
  <si>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</si>
  <si>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</si>
  <si>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</si>
  <si>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</si>
  <si>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</si>
  <si>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</si>
  <si>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</si>
  <si>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</si>
  <si>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</si>
  <si>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</si>
  <si>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</si>
  <si>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</si>
  <si>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</si>
  <si>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</si>
  <si>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</si>
  <si>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</si>
  <si>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</si>
  <si>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</si>
  <si>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</si>
  <si>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</si>
  <si>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</si>
  <si>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</si>
  <si>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</si>
  <si>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</si>
  <si>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</si>
  <si>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</si>
  <si>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</si>
  <si>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</si>
  <si>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</si>
  <si>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</si>
  <si>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</si>
  <si>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</si>
  <si>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</si>
  <si>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</si>
  <si>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</si>
  <si>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</si>
  <si>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</si>
  <si>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</si>
  <si>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</si>
  <si>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</si>
  <si>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</si>
  <si>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</si>
  <si>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</si>
  <si>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</si>
  <si>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</si>
  <si>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</si>
  <si>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</si>
  <si>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</si>
  <si>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</si>
  <si>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</si>
  <si>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</si>
  <si>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</si>
  <si>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</si>
  <si>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</si>
  <si>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</si>
  <si>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</si>
  <si>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</si>
  <si>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</si>
  <si>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</si>
  <si>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</si>
  <si>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</si>
  <si>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</si>
  <si>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</si>
  <si>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</si>
  <si>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</si>
  <si>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</si>
  <si>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</si>
  <si>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</si>
  <si>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</si>
  <si>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</si>
  <si>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</si>
  <si>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</si>
  <si>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</si>
  <si>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</si>
  <si>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</si>
  <si>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</si>
  <si>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</si>
  <si>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</si>
  <si>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</si>
  <si>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</si>
  <si>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</si>
  <si>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</si>
  <si>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</si>
  <si>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</si>
  <si>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</si>
  <si>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</si>
  <si>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</si>
  <si>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</si>
  <si>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</si>
  <si>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</si>
  <si>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</si>
  <si>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</si>
  <si>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</si>
  <si>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</si>
  <si>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</si>
  <si>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</si>
  <si>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</si>
  <si>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</si>
  <si>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</si>
  <si>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</si>
  <si>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</si>
  <si>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</si>
  <si>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</si>
  <si>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</si>
  <si>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</si>
  <si>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</si>
  <si>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</si>
  <si>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</si>
  <si>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</si>
  <si>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</si>
  <si>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</si>
  <si>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</si>
  <si>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</si>
  <si>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</si>
  <si>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</si>
  <si>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</si>
  <si>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</si>
  <si>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</si>
  <si>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</si>
  <si>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</si>
  <si>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</si>
  <si>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</si>
  <si>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</si>
  <si>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</si>
  <si>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</si>
  <si>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</si>
  <si>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</si>
  <si>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</si>
  <si>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</si>
  <si>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</si>
  <si>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</si>
  <si>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</si>
  <si>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</si>
  <si>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</si>
  <si>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</si>
  <si>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</si>
  <si>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</si>
  <si>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</si>
  <si>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</si>
  <si>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</si>
  <si>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</si>
  <si>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</si>
  <si>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</si>
  <si>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</si>
  <si>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</si>
  <si>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</si>
  <si>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</si>
  <si>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</si>
  <si>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</si>
  <si>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</si>
  <si>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</si>
  <si>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</si>
  <si>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</si>
  <si>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</si>
  <si>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</si>
  <si>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</si>
  <si>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</si>
  <si>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</si>
  <si>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</si>
  <si>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</si>
  <si>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</si>
  <si>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</si>
  <si>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</si>
  <si>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</si>
  <si>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</si>
  <si>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</si>
  <si>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</si>
  <si>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</si>
  <si>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</si>
  <si>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</si>
  <si>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</si>
  <si>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</si>
  <si>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</si>
  <si>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</si>
  <si>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</si>
  <si>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</si>
  <si>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</si>
  <si>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</si>
  <si>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</si>
  <si>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</si>
  <si>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</si>
  <si>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</si>
  <si>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</si>
  <si>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</si>
  <si>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</si>
  <si>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</si>
  <si>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</si>
  <si>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</si>
  <si>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</si>
  <si>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</si>
  <si>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</si>
  <si>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</si>
  <si>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</si>
  <si>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</si>
  <si>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</si>
  <si>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</si>
  <si>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</si>
  <si>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</si>
  <si>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</si>
  <si>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</si>
  <si>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</si>
  <si>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</si>
  <si>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</si>
  <si>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</si>
  <si>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</si>
  <si>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</si>
  <si>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</si>
  <si>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</si>
  <si>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</si>
  <si>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</si>
  <si>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</si>
  <si>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</si>
  <si>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</si>
  <si>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</si>
  <si>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</si>
  <si>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</si>
  <si>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</si>
  <si>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</si>
  <si>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</si>
  <si>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</si>
  <si>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</si>
  <si>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</si>
  <si>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</si>
  <si>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</si>
  <si>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</si>
  <si>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</si>
  <si>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</si>
  <si>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</si>
  <si>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</si>
  <si>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</si>
  <si>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</si>
  <si>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</si>
  <si>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</si>
  <si>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</si>
  <si>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</si>
  <si>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</si>
  <si>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</si>
  <si>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</si>
  <si>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</si>
  <si>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</si>
  <si>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</si>
  <si>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</si>
  <si>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</si>
  <si>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</si>
  <si>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</si>
  <si>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</si>
  <si>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</si>
  <si>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</si>
  <si>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</si>
  <si>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</si>
  <si>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</si>
  <si>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</si>
  <si>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</si>
  <si>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</si>
  <si>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</si>
  <si>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</si>
  <si>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</si>
  <si>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</si>
  <si>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</si>
  <si>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</si>
  <si>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</si>
  <si>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</si>
  <si>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</si>
  <si>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</si>
  <si>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</si>
  <si>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</si>
  <si>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</si>
  <si>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</si>
  <si>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</si>
  <si>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</si>
  <si>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</si>
  <si>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</si>
  <si>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</si>
  <si>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</si>
  <si>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</si>
  <si>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</si>
  <si>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</si>
  <si>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</si>
  <si>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</si>
  <si>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</si>
  <si>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</si>
  <si>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</si>
  <si>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</si>
  <si>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</si>
  <si>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</si>
  <si>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</si>
  <si>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</si>
  <si>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</si>
  <si>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</si>
  <si>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</si>
  <si>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</si>
  <si>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</si>
  <si>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</si>
  <si>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</si>
  <si>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</si>
  <si>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</si>
  <si>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</si>
  <si>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</si>
  <si>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</si>
  <si>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</si>
  <si>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</si>
  <si>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</si>
  <si>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</si>
  <si>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</si>
  <si>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</si>
  <si>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</si>
  <si>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</si>
  <si>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</si>
  <si>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</si>
  <si>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</si>
  <si>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</si>
  <si>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</si>
  <si>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</si>
  <si>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</si>
  <si>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</si>
  <si>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</si>
  <si>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</si>
  <si>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</si>
  <si>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</si>
  <si>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</si>
  <si>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</si>
  <si>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</si>
  <si>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</si>
  <si>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</si>
  <si>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</si>
  <si>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</si>
  <si>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</si>
  <si>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</si>
  <si>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</si>
  <si>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</si>
  <si>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</si>
  <si>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</si>
  <si>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</si>
  <si>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</si>
  <si>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</si>
  <si>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</si>
  <si>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</si>
  <si>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</si>
  <si>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</si>
  <si>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</si>
  <si>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</si>
  <si>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</si>
  <si>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</si>
  <si>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</si>
  <si>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</si>
  <si>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</si>
  <si>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</si>
  <si>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</si>
  <si>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</si>
  <si>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</si>
  <si>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</si>
  <si>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</si>
  <si>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</si>
  <si>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</si>
  <si>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</si>
  <si>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</si>
  <si>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</si>
  <si>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</si>
  <si>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</si>
  <si>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</si>
  <si>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</si>
  <si>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</si>
  <si>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</si>
  <si>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</si>
  <si>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</si>
  <si>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</si>
  <si>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</si>
  <si>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</si>
  <si>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</si>
  <si>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</si>
  <si>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</si>
  <si>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</si>
  <si>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</si>
  <si>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</si>
  <si>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</si>
  <si>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</si>
  <si>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</si>
  <si>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</si>
  <si>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</si>
  <si>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</si>
  <si>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</si>
  <si>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</si>
  <si>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</si>
  <si>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</si>
  <si>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</si>
  <si>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</si>
  <si>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</si>
  <si>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</si>
  <si>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</si>
  <si>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</si>
  <si>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</si>
  <si>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</si>
  <si>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</si>
  <si>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</si>
  <si>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</si>
  <si>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</si>
  <si>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</si>
  <si>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</si>
  <si>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</si>
  <si>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</si>
  <si>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</si>
  <si>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</si>
  <si>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</si>
  <si>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</si>
  <si>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</si>
  <si>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</si>
  <si>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</si>
  <si>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</si>
  <si>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</si>
  <si>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</si>
  <si>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</si>
  <si>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</si>
  <si>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</si>
  <si>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</si>
  <si>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</si>
  <si>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</si>
  <si>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</si>
  <si>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</si>
  <si>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</si>
  <si>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</si>
  <si>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</si>
  <si>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</si>
  <si>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</si>
  <si>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</si>
  <si>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</si>
  <si>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</si>
  <si>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</si>
  <si>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</si>
  <si>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</si>
  <si>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</si>
  <si>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</si>
  <si>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</si>
  <si>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</si>
  <si>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</si>
  <si>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</si>
  <si>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</si>
  <si>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</si>
  <si>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</si>
  <si>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</si>
  <si>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</si>
  <si>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</si>
  <si>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</si>
  <si>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</si>
  <si>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</si>
  <si>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</si>
  <si>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</si>
  <si>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</si>
  <si>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</si>
  <si>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</si>
  <si>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</si>
  <si>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</si>
  <si>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</si>
  <si>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</si>
  <si>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</si>
  <si>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</si>
  <si>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</si>
  <si>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</si>
  <si>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</si>
  <si>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</si>
  <si>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</si>
  <si>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</si>
  <si>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</si>
  <si>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</si>
  <si>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</si>
  <si>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</si>
  <si>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</si>
  <si>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</si>
  <si>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</si>
  <si>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</si>
  <si>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</si>
  <si>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</si>
  <si>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</si>
  <si>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</si>
  <si>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</si>
  <si>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</si>
  <si>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</si>
  <si>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</si>
  <si>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</si>
  <si>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</si>
  <si>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</si>
  <si>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</si>
  <si>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</si>
  <si>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</si>
  <si>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</si>
  <si>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</si>
  <si>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</si>
  <si>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</si>
  <si>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</si>
  <si>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</si>
  <si>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</si>
  <si>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</si>
  <si>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</si>
  <si>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</si>
  <si>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</si>
  <si>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</si>
  <si>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</si>
  <si>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</si>
  <si>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</si>
  <si>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</si>
  <si>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</si>
  <si>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</si>
  <si>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</si>
  <si>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</si>
  <si>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</si>
  <si>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</si>
  <si>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</si>
  <si>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</si>
  <si>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</si>
  <si>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</si>
  <si>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</si>
  <si>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</si>
  <si>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</si>
  <si>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</si>
  <si>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</si>
  <si>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</si>
  <si>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</si>
  <si>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</si>
  <si>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</si>
  <si>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</si>
  <si>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</si>
  <si>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</si>
  <si>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</si>
  <si>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</si>
  <si>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</si>
  <si>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</si>
  <si>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</si>
  <si>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</si>
  <si>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</si>
  <si>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</si>
  <si>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</si>
  <si>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</si>
  <si>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</si>
  <si>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</si>
  <si>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</si>
  <si>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</si>
  <si>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</si>
  <si>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</si>
  <si>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</si>
  <si>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</si>
  <si>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</si>
  <si>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</si>
  <si>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</si>
  <si>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</si>
  <si>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</si>
  <si>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</si>
  <si>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</si>
  <si>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</si>
  <si>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</si>
  <si>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</si>
  <si>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</si>
  <si>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</si>
  <si>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</si>
  <si>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</si>
  <si>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</si>
  <si>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</si>
  <si>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</si>
  <si>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</si>
  <si>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</si>
  <si>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</si>
  <si>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</si>
  <si>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</si>
  <si>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</si>
  <si>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</si>
  <si>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</si>
  <si>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</si>
  <si>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</si>
  <si>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</si>
  <si>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</si>
  <si>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</si>
  <si>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</si>
  <si>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</si>
  <si>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</si>
  <si>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</si>
  <si>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</si>
  <si>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</si>
  <si>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</si>
  <si>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</si>
  <si>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</si>
  <si>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</si>
  <si>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</si>
  <si>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</si>
  <si>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</si>
  <si>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</si>
  <si>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</si>
  <si>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</si>
  <si>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</si>
  <si>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</si>
  <si>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</si>
  <si>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</si>
  <si>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</si>
  <si>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</si>
  <si>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</si>
  <si>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</si>
  <si>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</si>
  <si>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</si>
  <si>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</si>
  <si>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</si>
  <si>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</si>
  <si>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</si>
  <si>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</si>
  <si>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</si>
  <si>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</si>
  <si>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</si>
  <si>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</si>
  <si>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</si>
  <si>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</si>
  <si>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</si>
  <si>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</si>
  <si>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</si>
  <si>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</si>
  <si>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</si>
  <si>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</si>
  <si>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</si>
  <si>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</si>
  <si>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</si>
  <si>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</si>
  <si>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</si>
  <si>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</si>
  <si>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</si>
  <si>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</si>
  <si>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</si>
  <si>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</si>
  <si>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</si>
  <si>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</si>
  <si>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</si>
  <si>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</si>
  <si>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</si>
  <si>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</si>
  <si>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</si>
  <si>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</si>
  <si>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</si>
  <si>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</si>
  <si>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</si>
  <si>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</si>
  <si>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</si>
  <si>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</si>
  <si>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</si>
  <si>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</si>
  <si>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</si>
  <si>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</si>
  <si>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</si>
  <si>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</si>
  <si>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</si>
  <si>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</si>
  <si>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</si>
  <si>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</si>
  <si>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</si>
  <si>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</si>
  <si>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</si>
  <si>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</si>
  <si>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</si>
  <si>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</si>
  <si>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</si>
  <si>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</si>
  <si>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</si>
  <si>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</si>
  <si>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</si>
  <si>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</si>
  <si>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</si>
  <si>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</si>
  <si>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</si>
  <si>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</si>
  <si>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</si>
  <si>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</si>
  <si>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</si>
  <si>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</si>
  <si>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</si>
  <si>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</si>
  <si>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</si>
  <si>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</si>
  <si>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</si>
  <si>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</si>
  <si>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</si>
  <si>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</si>
  <si>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</si>
  <si>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</si>
  <si>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</si>
  <si>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</si>
  <si>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</si>
  <si>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</si>
  <si>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</si>
  <si>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</si>
  <si>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</si>
  <si>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</si>
  <si>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</si>
  <si>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</si>
  <si>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</si>
  <si>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</si>
  <si>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</si>
  <si>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</si>
  <si>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</si>
  <si>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</si>
  <si>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</si>
  <si>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</si>
  <si>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</si>
  <si>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</si>
  <si>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</si>
  <si>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</si>
  <si>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</si>
  <si>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</si>
  <si>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</si>
  <si>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</si>
  <si>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</si>
  <si>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</si>
  <si>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</si>
  <si>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</si>
  <si>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</si>
  <si>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</si>
  <si>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</si>
  <si>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</si>
  <si>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</si>
  <si>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</si>
  <si>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</si>
  <si>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</si>
  <si>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</si>
  <si>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</si>
  <si>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</si>
  <si>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</si>
  <si>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</si>
  <si>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</si>
  <si>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</si>
  <si>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</si>
  <si>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</si>
  <si>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</si>
  <si>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</si>
  <si>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</si>
  <si>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</si>
  <si>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</si>
  <si>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</si>
  <si>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</si>
  <si>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</si>
  <si>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</si>
  <si>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</si>
  <si>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</si>
  <si>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</si>
  <si>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</si>
  <si>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</si>
  <si>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</si>
  <si>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</si>
  <si>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</si>
  <si>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</si>
  <si>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</si>
  <si>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</si>
  <si>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</si>
  <si>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</si>
  <si>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</si>
  <si>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</si>
  <si>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</si>
  <si>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</si>
  <si>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</si>
  <si>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</si>
  <si>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</si>
  <si>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</si>
  <si>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</si>
  <si>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</si>
  <si>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</si>
  <si>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</si>
  <si>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</si>
  <si>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</si>
  <si>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</si>
  <si>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</si>
  <si>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</si>
  <si>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</si>
  <si>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</si>
  <si>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</si>
  <si>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</si>
  <si>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</si>
  <si>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</si>
  <si>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</si>
  <si>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</si>
  <si>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</si>
  <si>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</si>
  <si>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</si>
  <si>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</si>
  <si>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</si>
  <si>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</si>
  <si>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</si>
  <si>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</si>
  <si>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</si>
  <si>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</si>
  <si>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</si>
  <si>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</si>
  <si>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</si>
  <si>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</si>
  <si>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</si>
  <si>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</si>
  <si>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</si>
  <si>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</si>
  <si>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</si>
  <si>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</si>
  <si>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</si>
  <si>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</si>
  <si>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</si>
  <si>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</si>
  <si>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</si>
  <si>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</si>
  <si>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</si>
  <si>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</si>
  <si>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</si>
  <si>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</si>
  <si>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</si>
  <si>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</si>
  <si>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</si>
  <si>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</si>
  <si>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</si>
  <si>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</si>
  <si>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</si>
  <si>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</si>
  <si>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</si>
  <si>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</si>
  <si>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</si>
  <si>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</si>
  <si>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</si>
  <si>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</si>
  <si>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</si>
  <si>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</si>
  <si>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</si>
  <si>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</si>
  <si>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</si>
  <si>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</si>
  <si>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</si>
  <si>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</si>
  <si>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</si>
  <si>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</si>
  <si>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</si>
  <si>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</si>
  <si>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</si>
  <si>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</si>
  <si>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</si>
  <si>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</si>
  <si>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</si>
  <si>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</si>
  <si>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</si>
  <si>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</si>
  <si>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</si>
  <si>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</si>
  <si>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</si>
  <si>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</si>
  <si>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</si>
  <si>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</si>
  <si>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</si>
  <si>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</si>
  <si>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</si>
  <si>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</si>
  <si>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</si>
  <si>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</si>
  <si>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</si>
  <si>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</si>
  <si>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</si>
  <si>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</si>
  <si>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</si>
  <si>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</si>
  <si>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</si>
  <si>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</si>
  <si>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</si>
  <si>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</si>
  <si>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</si>
  <si>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</si>
  <si>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</si>
  <si>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</si>
  <si>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</si>
  <si>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</si>
  <si>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</si>
  <si>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</si>
  <si>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</si>
  <si>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</si>
  <si>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</si>
  <si>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</si>
  <si>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</si>
  <si>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</si>
  <si>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</si>
  <si>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</si>
  <si>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</si>
  <si>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</si>
  <si>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</si>
  <si>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</si>
  <si>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</si>
  <si>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</si>
  <si>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</si>
  <si>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</si>
  <si>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</si>
  <si>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</si>
  <si>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</si>
  <si>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</si>
  <si>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</si>
  <si>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</si>
  <si>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</si>
  <si>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</si>
  <si>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</si>
  <si>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</si>
  <si>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</si>
  <si>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</si>
  <si>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</si>
  <si>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</si>
  <si>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</si>
  <si>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</si>
  <si>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</si>
  <si>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</si>
  <si>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</si>
  <si>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</si>
  <si>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</si>
  <si>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</si>
  <si>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</si>
  <si>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</si>
  <si>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</si>
  <si>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</si>
  <si>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</si>
  <si>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</si>
  <si>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</si>
  <si>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</si>
  <si>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</si>
  <si>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</si>
  <si>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</si>
  <si>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</si>
  <si>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</si>
  <si>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</si>
  <si>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</si>
  <si>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</si>
  <si>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</si>
  <si>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</si>
  <si>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</si>
  <si>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</si>
  <si>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</si>
  <si>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</si>
  <si>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</si>
  <si>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</si>
  <si>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</si>
  <si>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</si>
  <si>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</si>
  <si>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</si>
  <si>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</si>
  <si>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</si>
  <si>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</si>
  <si>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</si>
  <si>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</si>
  <si>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</si>
  <si>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</si>
  <si>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</si>
  <si>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</si>
  <si>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</si>
  <si>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</si>
  <si>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</si>
  <si>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</si>
  <si>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</si>
  <si>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</si>
  <si>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</si>
  <si>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</si>
  <si>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</si>
  <si>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</si>
  <si>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</si>
  <si>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</si>
  <si>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</si>
  <si>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</si>
  <si>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</si>
  <si>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</si>
  <si>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</si>
  <si>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</si>
  <si>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</si>
  <si>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</si>
  <si>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</si>
  <si>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</si>
  <si>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</si>
  <si>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</si>
  <si>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</si>
  <si>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</si>
  <si>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</si>
  <si>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</si>
  <si>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</si>
  <si>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</si>
  <si>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</si>
  <si>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</si>
  <si>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</si>
  <si>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</si>
  <si>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</si>
  <si>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</si>
  <si>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</si>
  <si>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</si>
  <si>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</si>
  <si>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</si>
  <si>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</si>
  <si>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</si>
  <si>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</si>
  <si>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</si>
  <si>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</si>
  <si>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</si>
  <si>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</si>
  <si>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</si>
  <si>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</si>
  <si>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</si>
  <si>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</si>
  <si>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</si>
  <si>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</si>
  <si>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</si>
  <si>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</si>
  <si>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</si>
  <si>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</si>
  <si>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</si>
  <si>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</si>
  <si>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</si>
  <si>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</si>
  <si>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</si>
  <si>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</si>
  <si>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</si>
  <si>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</si>
  <si>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</si>
  <si>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</si>
  <si>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</si>
  <si>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</si>
  <si>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</si>
  <si>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</si>
  <si>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</si>
  <si>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</si>
  <si>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</si>
  <si>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</si>
  <si>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</si>
  <si>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</si>
  <si>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</si>
  <si>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</si>
  <si>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</si>
  <si>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</si>
  <si>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</si>
  <si>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</si>
  <si>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</si>
  <si>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</si>
  <si>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</si>
  <si>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</si>
  <si>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</si>
  <si>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</si>
  <si>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</si>
  <si>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</si>
  <si>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</si>
  <si>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</si>
  <si>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</si>
  <si>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</si>
  <si>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</si>
  <si>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</si>
  <si>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</si>
  <si>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</si>
  <si>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</si>
  <si>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</si>
  <si>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</si>
  <si>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</si>
  <si>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</si>
  <si>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</si>
  <si>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</si>
  <si>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</si>
  <si>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</si>
  <si>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</si>
  <si>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</si>
  <si>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</si>
  <si>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</si>
  <si>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</si>
  <si>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</si>
  <si>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</si>
  <si>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</si>
  <si>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</si>
  <si>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</si>
  <si>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</si>
  <si>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</si>
  <si>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</si>
  <si>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</si>
  <si>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</si>
  <si>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</si>
  <si>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</si>
  <si>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</si>
  <si>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</si>
  <si>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</si>
  <si>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</si>
  <si>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</si>
  <si>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</si>
  <si>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</si>
  <si>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</si>
  <si>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</si>
  <si>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</si>
  <si>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</si>
  <si>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</si>
  <si>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</si>
  <si>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</si>
  <si>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</si>
  <si>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</si>
  <si>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</si>
  <si>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</si>
  <si>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</si>
  <si>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</si>
  <si>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</si>
  <si>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</si>
  <si>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</si>
  <si>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</si>
  <si>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</si>
  <si>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</si>
  <si>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</si>
  <si>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</si>
  <si>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</si>
  <si>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</si>
  <si>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</si>
  <si>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</si>
  <si>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</si>
  <si>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</si>
  <si>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</si>
  <si>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</si>
  <si>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</si>
  <si>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</si>
  <si>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</si>
  <si>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</si>
  <si>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</si>
  <si>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</si>
  <si>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</si>
  <si>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</si>
  <si>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</si>
  <si>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</si>
  <si>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</si>
  <si>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</si>
  <si>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</si>
  <si>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</si>
  <si>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</si>
  <si>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</si>
  <si>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</si>
  <si>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</si>
  <si>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</si>
  <si>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</si>
  <si>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</si>
  <si>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</si>
  <si>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</si>
  <si>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</si>
  <si>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</si>
  <si>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</si>
  <si>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</si>
  <si>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</si>
  <si>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</si>
  <si>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</si>
  <si>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</si>
  <si>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</si>
  <si>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</si>
  <si>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</si>
  <si>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</si>
  <si>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</si>
  <si>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</si>
  <si>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</si>
  <si>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</si>
  <si>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</si>
  <si>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</si>
  <si>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</si>
  <si>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</si>
  <si>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</si>
  <si>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</si>
  <si>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</si>
  <si>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</si>
  <si>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</si>
  <si>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</si>
  <si>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</si>
  <si>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</si>
  <si>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</si>
  <si>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</si>
  <si>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</si>
  <si>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</si>
  <si>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</si>
  <si>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</si>
  <si>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</si>
  <si>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</si>
  <si>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</si>
  <si>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</si>
  <si>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</si>
  <si>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</si>
  <si>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</si>
  <si>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</si>
  <si>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</si>
  <si>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</si>
  <si>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</si>
  <si>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</si>
  <si>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</si>
  <si>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</si>
  <si>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</si>
  <si>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</si>
  <si>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</si>
  <si>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</si>
  <si>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</si>
  <si>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</si>
  <si>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</si>
  <si>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</si>
  <si>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</si>
  <si>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</si>
  <si>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</si>
  <si>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</si>
  <si>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</si>
  <si>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</si>
  <si>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</si>
  <si>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</si>
  <si>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</si>
  <si>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</si>
  <si>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</si>
  <si>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</si>
  <si>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</si>
  <si>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</si>
  <si>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</si>
  <si>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</si>
  <si>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</si>
  <si>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</si>
  <si>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</si>
  <si>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</si>
  <si>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</si>
  <si>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</si>
  <si>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</si>
  <si>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</si>
  <si>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</si>
  <si>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</si>
  <si>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</si>
  <si>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</si>
  <si>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</si>
  <si>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</si>
  <si>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</si>
  <si>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</si>
  <si>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</si>
  <si>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</si>
  <si>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</si>
  <si>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</si>
  <si>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</si>
  <si>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</si>
  <si>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</si>
  <si>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</si>
  <si>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</si>
  <si>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</si>
  <si>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</si>
  <si>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</si>
  <si>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</si>
  <si>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</si>
  <si>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</si>
  <si>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</si>
  <si>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</si>
  <si>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</si>
  <si>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</si>
  <si>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</si>
  <si>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</si>
  <si>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</si>
  <si>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</si>
  <si>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</si>
  <si>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</si>
  <si>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</si>
  <si>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</si>
  <si>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</si>
  <si>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</si>
  <si>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</si>
  <si>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</si>
  <si>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</si>
  <si>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</si>
  <si>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</si>
  <si>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</si>
  <si>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</si>
  <si>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</si>
  <si>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</si>
  <si>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</si>
  <si>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</si>
  <si>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</si>
  <si>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</si>
  <si>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</si>
  <si>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</si>
  <si>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</si>
  <si>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</si>
  <si>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</si>
  <si>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</si>
  <si>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</si>
  <si>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</si>
  <si>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</si>
  <si>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</si>
  <si>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</si>
  <si>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</si>
  <si>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</si>
  <si>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</si>
  <si>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</si>
  <si>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</si>
  <si>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</si>
  <si>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</si>
  <si>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</si>
  <si>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</si>
  <si>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</si>
  <si>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</si>
  <si>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</si>
  <si>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</si>
  <si>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</si>
  <si>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</si>
  <si>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</si>
  <si>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</si>
  <si>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</si>
  <si>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</si>
  <si>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</si>
  <si>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</si>
  <si>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</si>
  <si>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</si>
  <si>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</si>
  <si>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</si>
  <si>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</si>
  <si>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</si>
  <si>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</si>
  <si>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</si>
  <si>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</si>
  <si>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</si>
  <si>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</si>
  <si>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</si>
  <si>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</si>
  <si>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</si>
  <si>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</si>
  <si>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</si>
  <si>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</si>
  <si>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</si>
  <si>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</si>
  <si>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</si>
  <si>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</si>
  <si>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</si>
  <si>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</si>
  <si>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</si>
  <si>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</si>
  <si>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</si>
  <si>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</si>
  <si>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</si>
  <si>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</si>
  <si>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</si>
  <si>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</si>
  <si>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</si>
  <si>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</si>
  <si>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</si>
  <si>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</si>
  <si>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</si>
  <si>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</si>
  <si>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</si>
  <si>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</si>
  <si>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</si>
  <si>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</si>
  <si>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</si>
  <si>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</si>
  <si>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</si>
  <si>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</si>
  <si>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</si>
  <si>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</si>
  <si>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</si>
  <si>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</si>
  <si>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</si>
  <si>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</si>
  <si>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</si>
  <si>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</si>
  <si>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</si>
  <si>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</si>
  <si>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</si>
  <si>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</si>
  <si>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</si>
  <si>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</si>
  <si>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</si>
  <si>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</si>
  <si>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</si>
  <si>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</si>
  <si>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</si>
  <si>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</si>
  <si>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</si>
  <si>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</si>
  <si>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</si>
  <si>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</si>
  <si>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</si>
  <si>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</si>
  <si>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</si>
  <si>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</si>
  <si>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</si>
  <si>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</si>
  <si>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</si>
  <si>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</si>
  <si>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</si>
  <si>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</si>
  <si>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</si>
  <si>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</si>
  <si>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</si>
  <si>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</si>
  <si>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</si>
  <si>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</si>
  <si>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</si>
  <si>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</si>
  <si>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</si>
  <si>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</si>
  <si>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</si>
  <si>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</si>
  <si>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</si>
  <si>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</si>
  <si>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</si>
  <si>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</si>
  <si>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</si>
  <si>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</si>
  <si>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</si>
  <si>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</si>
  <si>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</si>
  <si>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</si>
  <si>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</si>
  <si>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</si>
  <si>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</si>
  <si>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</si>
  <si>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</si>
  <si>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</si>
  <si>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</si>
  <si>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</si>
  <si>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</si>
  <si>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</si>
  <si>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</si>
  <si>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</si>
  <si>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</si>
  <si>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</si>
  <si>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</si>
  <si>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</si>
  <si>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</si>
  <si>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</si>
  <si>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</si>
  <si>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</si>
  <si>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</si>
  <si>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</si>
  <si>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</si>
  <si>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</si>
  <si>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</si>
  <si>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</si>
  <si>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</si>
  <si>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</si>
  <si>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</si>
  <si>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</si>
  <si>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</si>
  <si>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</si>
  <si>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</si>
  <si>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</si>
  <si>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</si>
  <si>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</si>
  <si>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</si>
  <si>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</si>
  <si>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</si>
  <si>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</si>
  <si>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</si>
  <si>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</si>
  <si>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</si>
  <si>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</si>
  <si>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</si>
  <si>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</si>
  <si>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</si>
  <si>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</si>
  <si>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</si>
  <si>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</si>
  <si>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</si>
  <si>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</si>
  <si>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</si>
  <si>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</si>
  <si>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</si>
  <si>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</si>
  <si>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</si>
  <si>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</si>
  <si>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</si>
  <si>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</si>
  <si>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</si>
  <si>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</si>
  <si>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</si>
  <si>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</si>
  <si>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</si>
  <si>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</si>
  <si>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</si>
  <si>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</si>
  <si>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</si>
  <si>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</si>
  <si>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</si>
  <si>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</si>
  <si>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</si>
  <si>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</si>
  <si>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</si>
  <si>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</si>
  <si>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</si>
  <si>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</si>
  <si>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</si>
  <si>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</si>
  <si>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</si>
  <si>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</si>
  <si>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</si>
  <si>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</si>
  <si>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</si>
  <si>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</si>
  <si>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</si>
  <si>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</si>
  <si>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</si>
  <si>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</si>
  <si>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</si>
  <si>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</si>
  <si>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</si>
  <si>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</si>
  <si>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</si>
  <si>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</si>
  <si>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</si>
  <si>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</si>
  <si>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</si>
  <si>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</si>
  <si>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</si>
  <si>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</si>
  <si>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</si>
  <si>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</si>
  <si>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</si>
  <si>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</si>
  <si>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</si>
  <si>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</si>
  <si>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</si>
  <si>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</si>
  <si>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</si>
  <si>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</si>
  <si>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</si>
  <si>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</si>
  <si>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</si>
  <si>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</si>
  <si>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</si>
  <si>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</si>
  <si>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</si>
  <si>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</si>
  <si>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</si>
  <si>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</si>
  <si>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</si>
  <si>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</si>
  <si>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</si>
  <si>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</si>
  <si>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</si>
  <si>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</si>
  <si>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</si>
  <si>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</si>
  <si>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</si>
  <si>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</si>
  <si>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</si>
  <si>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</si>
  <si>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</si>
  <si>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</si>
  <si>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</si>
  <si>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</si>
  <si>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</si>
  <si>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</si>
  <si>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</si>
  <si>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</si>
  <si>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</si>
  <si>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</si>
  <si>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</si>
  <si>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</si>
  <si>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</si>
  <si>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</si>
  <si>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</si>
  <si>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</si>
  <si>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</si>
  <si>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</si>
  <si>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</si>
  <si>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</si>
  <si>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</si>
  <si>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</si>
  <si>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</si>
  <si>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</si>
  <si>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</si>
  <si>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</si>
  <si>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</si>
  <si>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</si>
  <si>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</si>
  <si>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</si>
  <si>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</si>
  <si>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</si>
  <si>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</si>
  <si>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</si>
  <si>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</si>
  <si>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</si>
  <si>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</si>
  <si>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</si>
  <si>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</si>
  <si>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</si>
  <si>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</si>
  <si>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</si>
  <si>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</si>
  <si>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</si>
  <si>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</si>
  <si>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</si>
  <si>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</si>
  <si>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</si>
  <si>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</si>
  <si>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</si>
  <si>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</si>
  <si>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</si>
  <si>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</si>
  <si>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</si>
  <si>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</si>
  <si>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</si>
  <si>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</si>
  <si>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</si>
  <si>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</si>
  <si>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</si>
  <si>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</si>
  <si>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</si>
  <si>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</si>
  <si>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</si>
  <si>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</si>
  <si>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</si>
  <si>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</si>
  <si>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</si>
  <si>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</si>
  <si>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</si>
  <si>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</si>
  <si>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</si>
  <si>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</si>
  <si>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</si>
  <si>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</si>
  <si>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</si>
  <si>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</si>
  <si>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</si>
  <si>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</si>
  <si>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</si>
  <si>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</si>
  <si>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</si>
  <si>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</si>
  <si>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</si>
  <si>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</si>
  <si>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</si>
  <si>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</si>
  <si>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</si>
  <si>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</si>
  <si>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</si>
  <si>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</si>
  <si>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</si>
  <si>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</si>
  <si>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</si>
  <si>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</si>
  <si>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</si>
  <si>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</si>
  <si>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</si>
  <si>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</si>
  <si>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</si>
  <si>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</si>
  <si>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</si>
  <si>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</si>
  <si>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</si>
  <si>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</si>
  <si>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</si>
  <si>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</si>
  <si>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</si>
  <si>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</si>
  <si>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</si>
  <si>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</si>
  <si>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</si>
  <si>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</si>
  <si>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</si>
  <si>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</si>
  <si>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</si>
  <si>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</si>
  <si>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</si>
  <si>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</si>
  <si>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</si>
  <si>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</si>
  <si>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</si>
  <si>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</si>
  <si>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</si>
  <si>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</si>
  <si>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</si>
  <si>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</si>
  <si>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</si>
  <si>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</si>
  <si>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</si>
  <si>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</si>
  <si>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</si>
  <si>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</si>
  <si>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</si>
  <si>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</si>
  <si>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</si>
  <si>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</si>
  <si>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</si>
  <si>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</si>
  <si>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</si>
  <si>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</si>
  <si>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</si>
  <si>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</si>
  <si>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</si>
  <si>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</si>
  <si>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</si>
  <si>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</si>
  <si>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</si>
  <si>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</si>
  <si>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</si>
  <si>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</si>
  <si>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</si>
  <si>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</si>
  <si>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</si>
  <si>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</si>
  <si>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</si>
  <si>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</si>
  <si>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</si>
  <si>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</si>
  <si>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</si>
  <si>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</si>
  <si>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</si>
  <si>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</si>
  <si>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</si>
  <si>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</si>
  <si>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</si>
  <si>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</si>
  <si>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</si>
  <si>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</si>
  <si>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</si>
  <si>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</si>
  <si>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</si>
  <si>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</si>
  <si>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</si>
  <si>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</si>
  <si>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</si>
  <si>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</si>
  <si>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</si>
  <si>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</si>
  <si>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</si>
  <si>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</si>
  <si>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</si>
  <si>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</si>
  <si>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</si>
  <si>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</si>
  <si>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</si>
  <si>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</si>
  <si>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</si>
  <si>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</si>
  <si>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</si>
  <si>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</si>
  <si>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</si>
  <si>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</si>
  <si>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</si>
  <si>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</si>
  <si>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</si>
  <si>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</si>
  <si>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</si>
  <si>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</si>
  <si>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</si>
  <si>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</si>
  <si>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</si>
  <si>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</si>
  <si>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</si>
  <si>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</si>
  <si>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</si>
  <si>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</si>
  <si>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</si>
  <si>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</si>
  <si>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</si>
  <si>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</si>
  <si>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</si>
  <si>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</si>
  <si>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</si>
  <si>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</si>
  <si>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</si>
  <si>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</si>
  <si>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</si>
  <si>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</si>
  <si>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</si>
  <si>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</si>
  <si>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</si>
  <si>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</si>
  <si>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</si>
  <si>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</si>
  <si>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</si>
  <si>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</si>
  <si>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</si>
  <si>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</si>
  <si>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</si>
  <si>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</si>
  <si>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</si>
  <si>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</si>
  <si>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</si>
  <si>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</si>
  <si>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</si>
  <si>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</si>
  <si>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</si>
  <si>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</si>
  <si>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</si>
  <si>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</si>
  <si>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</si>
  <si>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</si>
  <si>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</si>
  <si>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</si>
  <si>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</si>
  <si>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</si>
  <si>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</si>
  <si>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</si>
  <si>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</si>
  <si>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</si>
  <si>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</si>
  <si>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</si>
  <si>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</si>
  <si>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</si>
  <si>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</si>
  <si>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</si>
  <si>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</si>
  <si>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</si>
  <si>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</si>
  <si>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</si>
  <si>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</si>
  <si>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</si>
  <si>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</si>
  <si>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</si>
  <si>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</si>
  <si>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</si>
  <si>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</si>
  <si>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</si>
  <si>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</si>
  <si>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</si>
  <si>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</si>
  <si>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</si>
  <si>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</si>
  <si>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</si>
  <si>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</si>
  <si>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</si>
  <si>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</si>
  <si>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</si>
  <si>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</si>
  <si>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</si>
  <si>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</si>
  <si>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</si>
  <si>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</si>
  <si>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</si>
  <si>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</si>
  <si>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</si>
  <si>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</si>
  <si>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</si>
  <si>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</si>
  <si>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</si>
  <si>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</si>
  <si>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</si>
  <si>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</si>
  <si>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</si>
  <si>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</si>
  <si>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</si>
  <si>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</si>
  <si>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</si>
  <si>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</si>
  <si>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</si>
  <si>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</si>
  <si>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</si>
  <si>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</si>
  <si>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</si>
  <si>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</si>
  <si>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</si>
  <si>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</si>
  <si>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</si>
  <si>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</si>
  <si>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</si>
  <si>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</si>
  <si>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</si>
  <si>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</si>
  <si>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</si>
  <si>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</si>
  <si>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</si>
  <si>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</si>
  <si>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</si>
  <si>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</si>
  <si>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</si>
  <si>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</si>
  <si>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</si>
  <si>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</si>
  <si>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</si>
  <si>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</si>
  <si>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</si>
  <si>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</si>
  <si>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</si>
  <si>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</si>
  <si>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</si>
  <si>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</si>
  <si>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</si>
  <si>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</si>
  <si>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</si>
  <si>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</si>
  <si>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</si>
  <si>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</si>
  <si>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</si>
  <si>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</si>
  <si>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</si>
  <si>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</si>
  <si>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</si>
  <si>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</si>
  <si>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</si>
  <si>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</si>
  <si>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</si>
  <si>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</si>
  <si>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</si>
  <si>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</si>
  <si>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</si>
  <si>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</si>
  <si>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</si>
  <si>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</si>
  <si>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</si>
  <si>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</si>
  <si>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</si>
  <si>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</si>
  <si>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</si>
  <si>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</si>
  <si>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</si>
  <si>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</si>
  <si>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</si>
  <si>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</si>
  <si>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</si>
  <si>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</si>
  <si>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</si>
  <si>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</si>
  <si>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</si>
  <si>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</si>
  <si>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</si>
  <si>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</si>
  <si>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</si>
  <si>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</si>
  <si>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</si>
  <si>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</si>
  <si>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</si>
  <si>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</si>
  <si>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</si>
  <si>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</si>
  <si>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</si>
  <si>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</si>
  <si>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</si>
  <si>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</si>
  <si>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</si>
  <si>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</si>
  <si>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</si>
  <si>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</si>
  <si>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</si>
  <si>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</si>
  <si>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</si>
  <si>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</si>
  <si>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</si>
  <si>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</si>
  <si>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</si>
  <si>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</si>
  <si>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</si>
  <si>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</si>
  <si>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</si>
  <si>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</si>
  <si>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</si>
  <si>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</si>
  <si>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</si>
  <si>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</si>
  <si>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</si>
  <si>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</si>
  <si>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</si>
  <si>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</si>
  <si>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</si>
  <si>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</si>
  <si>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</si>
  <si>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</si>
  <si>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</si>
  <si>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</si>
  <si>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</si>
  <si>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</si>
  <si>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</si>
  <si>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</si>
  <si>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</si>
  <si>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</si>
  <si>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</si>
  <si>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</si>
  <si>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</si>
  <si>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</si>
  <si>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</si>
  <si>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</si>
  <si>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</si>
  <si>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</si>
  <si>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</si>
  <si>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</si>
  <si>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</si>
  <si>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</si>
  <si>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</si>
  <si>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</si>
  <si>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</si>
  <si>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</si>
  <si>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</si>
  <si>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</si>
  <si>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</si>
  <si>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</si>
  <si>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</si>
  <si>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</si>
  <si>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</si>
  <si>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</si>
  <si>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</si>
  <si>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</si>
  <si>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</si>
  <si>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</si>
  <si>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</si>
  <si>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</si>
  <si>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</si>
  <si>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</si>
  <si>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</si>
  <si>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</si>
  <si>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</si>
  <si>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</si>
  <si>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</si>
  <si>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</si>
  <si>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</si>
  <si>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</si>
  <si>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</si>
  <si>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</si>
  <si>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</si>
  <si>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</si>
  <si>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</si>
  <si>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</si>
  <si>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</si>
  <si>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</si>
  <si>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</si>
  <si>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</si>
  <si>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</si>
  <si>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</si>
  <si>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</si>
  <si>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</si>
  <si>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</si>
  <si>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</si>
  <si>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</si>
  <si>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</si>
  <si>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</si>
  <si>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</si>
  <si>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</si>
  <si>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</si>
  <si>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</si>
  <si>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</si>
  <si>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</si>
  <si>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</si>
  <si>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</si>
  <si>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</si>
  <si>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</si>
  <si>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</si>
  <si>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</si>
  <si>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</si>
  <si>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</si>
  <si>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</si>
  <si>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</si>
  <si>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</si>
  <si>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</si>
  <si>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</si>
  <si>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</si>
  <si>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</si>
  <si>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</si>
  <si>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</si>
  <si>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</si>
  <si>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</si>
  <si>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</si>
  <si>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</si>
  <si>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</si>
  <si>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</si>
  <si>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</si>
  <si>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</si>
  <si>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</si>
  <si>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</si>
  <si>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</si>
  <si>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</si>
  <si>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</si>
  <si>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</si>
  <si>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</si>
  <si>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</si>
  <si>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</si>
  <si>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</si>
  <si>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</si>
  <si>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</si>
  <si>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</si>
  <si>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</si>
  <si>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</si>
  <si>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</si>
  <si>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</si>
  <si>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</si>
  <si>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</si>
  <si>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</si>
  <si>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</si>
  <si>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</si>
  <si>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</si>
  <si>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</si>
  <si>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</si>
  <si>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</si>
  <si>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</si>
  <si>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</si>
  <si>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</si>
  <si>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</si>
  <si>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</si>
  <si>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</si>
  <si>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</si>
  <si>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</si>
  <si>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</si>
  <si>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</si>
  <si>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</si>
  <si>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</si>
  <si>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</si>
  <si>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</si>
  <si>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</si>
  <si>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</si>
  <si>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</si>
  <si>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</si>
  <si>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</si>
  <si>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</si>
  <si>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</si>
  <si>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</si>
  <si>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</si>
  <si>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</si>
  <si>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</si>
  <si>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</si>
  <si>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</si>
  <si>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</si>
  <si>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</si>
  <si>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</si>
  <si>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</si>
  <si>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</si>
  <si>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</si>
  <si>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</si>
  <si>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</si>
  <si>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</si>
  <si>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</si>
  <si>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</si>
  <si>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</si>
  <si>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</si>
  <si>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</si>
  <si>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</si>
  <si>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</si>
  <si>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</si>
  <si>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</si>
  <si>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</si>
  <si>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</si>
  <si>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</si>
  <si>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</si>
  <si>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</si>
  <si>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</si>
  <si>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</si>
  <si>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</si>
  <si>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</si>
  <si>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</si>
  <si>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</si>
  <si>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</si>
  <si>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</si>
  <si>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</si>
  <si>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</si>
  <si>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</si>
  <si>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</si>
  <si>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</si>
  <si>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</si>
  <si>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</si>
  <si>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</si>
  <si>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</si>
  <si>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</si>
  <si>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</si>
  <si>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</si>
  <si>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</si>
  <si>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</si>
  <si>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</si>
  <si>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</si>
  <si>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</si>
  <si>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</si>
  <si>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</si>
  <si>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</si>
  <si>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</si>
  <si>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</si>
  <si>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</si>
  <si>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</si>
  <si>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</si>
  <si>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</si>
  <si>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</si>
  <si>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</si>
  <si>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</si>
  <si>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</si>
  <si>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</si>
  <si>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</si>
  <si>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</si>
  <si>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</si>
  <si>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</si>
  <si>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</si>
  <si>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</si>
  <si>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</si>
  <si>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</si>
  <si>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</si>
  <si>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</si>
  <si>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</si>
  <si>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</si>
  <si>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</si>
  <si>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</si>
  <si>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</si>
  <si>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</si>
  <si>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</si>
  <si>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</si>
  <si>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</si>
  <si>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</si>
  <si>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</si>
  <si>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</si>
  <si>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</si>
  <si>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</si>
  <si>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</si>
  <si>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</si>
  <si>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</si>
  <si>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</si>
  <si>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</si>
  <si>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</si>
  <si>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</si>
  <si>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</si>
  <si>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</si>
  <si>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</si>
  <si>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</si>
  <si>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</si>
  <si>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</si>
  <si>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</si>
  <si>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</si>
  <si>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</si>
  <si>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</si>
  <si>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</si>
  <si>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</si>
  <si>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</si>
  <si>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</si>
  <si>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</si>
  <si>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</si>
  <si>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</si>
  <si>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</si>
  <si>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</si>
  <si>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</si>
  <si>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</si>
  <si>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</si>
  <si>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</si>
  <si>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</si>
  <si>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</si>
  <si>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</si>
  <si>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</si>
  <si>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</si>
  <si>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</si>
  <si>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</si>
  <si>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</si>
  <si>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</si>
  <si>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</si>
  <si>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</si>
  <si>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</si>
  <si>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</si>
  <si>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</si>
  <si>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</si>
  <si>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</si>
  <si>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</si>
  <si>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</si>
  <si>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</si>
  <si>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</si>
  <si>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</si>
  <si>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</si>
  <si>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</si>
  <si>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</si>
  <si>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</si>
  <si>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</si>
  <si>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</si>
  <si>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</si>
  <si>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</si>
  <si>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</si>
  <si>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</si>
  <si>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</si>
  <si>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</si>
  <si>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</si>
  <si>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</si>
  <si>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</si>
  <si>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</si>
  <si>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</si>
  <si>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</si>
  <si>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</si>
  <si>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</si>
  <si>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</si>
  <si>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</si>
  <si>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</si>
  <si>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</si>
  <si>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</si>
  <si>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</si>
  <si>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</si>
  <si>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</si>
  <si>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</si>
  <si>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</si>
  <si>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</si>
  <si>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</si>
  <si>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</si>
  <si>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</si>
  <si>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</si>
  <si>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</si>
  <si>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</si>
  <si>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</si>
  <si>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</si>
  <si>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</si>
  <si>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</si>
  <si>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</si>
  <si>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</si>
  <si>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</si>
  <si>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</si>
  <si>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</si>
  <si>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</si>
  <si>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</si>
  <si>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</si>
  <si>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</si>
  <si>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</si>
  <si>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</si>
  <si>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</si>
  <si>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</si>
  <si>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</si>
  <si>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</si>
  <si>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</si>
  <si>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</si>
  <si>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</si>
  <si>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</si>
  <si>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</si>
  <si>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</si>
  <si>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</si>
  <si>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</si>
  <si>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</si>
  <si>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</si>
  <si>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</si>
  <si>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</si>
  <si>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</si>
  <si>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</si>
  <si>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</si>
  <si>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</si>
  <si>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</si>
  <si>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</si>
  <si>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</si>
  <si>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</si>
  <si>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</si>
  <si>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</si>
  <si>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</si>
  <si>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</si>
  <si>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</si>
  <si>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</si>
  <si>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</si>
  <si>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</si>
  <si>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</si>
  <si>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</si>
  <si>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</si>
  <si>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</si>
  <si>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</si>
  <si>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</si>
  <si>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</si>
  <si>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</si>
  <si>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</si>
  <si>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</si>
  <si>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</si>
  <si>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</si>
  <si>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</si>
  <si>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</si>
  <si>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</si>
  <si>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</si>
  <si>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</si>
  <si>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</si>
  <si>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</si>
  <si>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</si>
  <si>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</si>
  <si>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</si>
  <si>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</si>
  <si>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</si>
  <si>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</si>
  <si>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</si>
  <si>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</si>
  <si>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</si>
  <si>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</si>
  <si>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</si>
  <si>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</si>
  <si>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</si>
  <si>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</si>
  <si>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</si>
  <si>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</si>
  <si>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</si>
  <si>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</si>
  <si>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</si>
  <si>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</si>
  <si>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</si>
  <si>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</si>
  <si>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</si>
  <si>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</si>
  <si>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</si>
  <si>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</si>
  <si>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</si>
  <si>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</si>
  <si>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</si>
  <si>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</si>
  <si>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</si>
  <si>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</si>
  <si>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</si>
  <si>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</si>
  <si>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</si>
  <si>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</si>
  <si>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</si>
  <si>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</si>
  <si>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</si>
  <si>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</si>
  <si>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</si>
  <si>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</si>
  <si>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</si>
  <si>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</si>
  <si>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</si>
  <si>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</si>
  <si>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</si>
  <si>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</si>
  <si>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</si>
  <si>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</si>
  <si>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</si>
  <si>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</si>
  <si>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</si>
  <si>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</si>
  <si>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</si>
  <si>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</si>
  <si>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</si>
  <si>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</si>
  <si>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</si>
  <si>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</si>
  <si>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</si>
  <si>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</si>
  <si>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</si>
  <si>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</si>
  <si>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</si>
  <si>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</si>
  <si>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</si>
  <si>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</si>
  <si>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</si>
  <si>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</si>
  <si>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</si>
  <si>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</si>
  <si>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</si>
  <si>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</si>
  <si>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</si>
  <si>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</si>
  <si>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</si>
  <si>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</si>
  <si>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</si>
  <si>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</si>
  <si>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</si>
  <si>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</si>
  <si>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</si>
  <si>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</si>
  <si>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</si>
  <si>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</si>
  <si>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</si>
  <si>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</si>
  <si>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</si>
  <si>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</si>
  <si>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</si>
  <si>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</si>
  <si>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</si>
  <si>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</si>
  <si>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</si>
  <si>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</si>
  <si>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</si>
  <si>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</si>
  <si>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</si>
  <si>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</si>
  <si>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</si>
  <si>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</si>
  <si>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</si>
  <si>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</si>
  <si>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</si>
  <si>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</si>
  <si>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</si>
  <si>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</si>
  <si>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</si>
  <si>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</si>
  <si>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</si>
  <si>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</si>
  <si>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</si>
  <si>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</si>
  <si>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</si>
  <si>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</si>
  <si>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</si>
  <si>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</si>
  <si>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</si>
  <si>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</si>
  <si>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</si>
  <si>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</si>
  <si>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</si>
  <si>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</si>
  <si>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</si>
  <si>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</si>
  <si>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</si>
  <si>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</si>
  <si>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</si>
  <si>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</si>
  <si>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</si>
  <si>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</si>
  <si>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</si>
  <si>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</si>
  <si>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</si>
  <si>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</si>
  <si>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</si>
  <si>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</si>
  <si>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</si>
  <si>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</si>
  <si>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</si>
  <si>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</si>
  <si>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</si>
  <si>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</si>
  <si>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</si>
  <si>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</si>
  <si>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</si>
  <si>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</si>
  <si>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</si>
  <si>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</si>
  <si>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</si>
  <si>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</si>
  <si>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</si>
  <si>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</si>
  <si>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</si>
  <si>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</si>
  <si>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</si>
  <si>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</si>
  <si>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</si>
  <si>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</si>
  <si>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</si>
  <si>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</si>
  <si>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</si>
  <si>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</si>
  <si>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</si>
  <si>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</si>
  <si>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</si>
  <si>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</si>
  <si>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</si>
  <si>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</si>
  <si>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</si>
  <si>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</si>
  <si>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</si>
  <si>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</si>
  <si>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</si>
  <si>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</si>
  <si>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</si>
  <si>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</si>
  <si>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</si>
  <si>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</si>
  <si>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</si>
  <si>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</si>
  <si>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</si>
  <si>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</si>
  <si>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</si>
  <si>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</si>
  <si>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</si>
  <si>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</si>
  <si>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</si>
  <si>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</si>
  <si>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</si>
  <si>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</si>
  <si>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</si>
  <si>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</si>
  <si>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</si>
  <si>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</si>
  <si>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</si>
  <si>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</si>
  <si>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</si>
  <si>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</si>
  <si>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</si>
  <si>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</si>
  <si>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</si>
  <si>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</si>
  <si>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</si>
  <si>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</si>
  <si>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</si>
  <si>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</si>
  <si>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</si>
  <si>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</si>
  <si>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</si>
  <si>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</si>
  <si>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</si>
  <si>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</si>
  <si>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</si>
  <si>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</si>
  <si>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</si>
  <si>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</si>
  <si>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</si>
  <si>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</si>
  <si>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</si>
  <si>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</si>
  <si>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</si>
  <si>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</si>
  <si>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</si>
  <si>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</si>
  <si>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</si>
  <si>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</si>
  <si>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</si>
  <si>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</si>
  <si>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</si>
  <si>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</si>
  <si>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</si>
  <si>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</si>
  <si>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</si>
  <si>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</si>
  <si>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</si>
  <si>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</si>
  <si>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</si>
  <si>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</si>
  <si>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</si>
  <si>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</si>
  <si>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</si>
  <si>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</si>
  <si>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</si>
  <si>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</si>
  <si>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</si>
  <si>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</si>
  <si>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</si>
  <si>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</si>
  <si>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</si>
  <si>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</si>
  <si>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</si>
  <si>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</si>
  <si>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</si>
  <si>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</si>
  <si>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</si>
  <si>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</si>
  <si>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</si>
  <si>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</si>
  <si>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</si>
  <si>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</si>
  <si>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</si>
  <si>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</si>
  <si>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</si>
  <si>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</si>
  <si>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</si>
  <si>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</si>
  <si>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</si>
  <si>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</si>
  <si>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</si>
  <si>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</si>
  <si>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</si>
  <si>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</si>
  <si>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</si>
  <si>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</si>
  <si>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</si>
  <si>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</si>
  <si>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</si>
  <si>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</si>
  <si>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</si>
  <si>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</si>
  <si>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</si>
  <si>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</si>
  <si>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</si>
  <si>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</si>
  <si>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</si>
  <si>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</si>
  <si>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</si>
  <si>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</si>
  <si>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</si>
  <si>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</si>
  <si>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</si>
  <si>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</si>
  <si>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</si>
  <si>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</si>
  <si>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</si>
  <si>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</si>
  <si>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</si>
  <si>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</si>
  <si>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</si>
  <si>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</si>
  <si>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</si>
  <si>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</si>
  <si>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</si>
  <si>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</si>
  <si>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</si>
  <si>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</si>
  <si>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</si>
  <si>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</si>
  <si>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</si>
  <si>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</si>
  <si>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</si>
  <si>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</si>
  <si>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</si>
  <si>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</si>
  <si>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</si>
  <si>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</si>
  <si>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</si>
  <si>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</si>
  <si>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</si>
  <si>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</si>
  <si>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</si>
  <si>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</si>
  <si>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</si>
  <si>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</si>
  <si>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</si>
  <si>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</si>
  <si>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</si>
  <si>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</si>
  <si>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</si>
  <si>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</si>
  <si>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</si>
  <si>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</si>
  <si>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</si>
  <si>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</si>
  <si>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</si>
  <si>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</si>
  <si>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</si>
  <si>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</si>
  <si>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</si>
  <si>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</si>
  <si>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</si>
  <si>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</si>
  <si>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</si>
  <si>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</si>
  <si>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</si>
  <si>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</si>
  <si>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</si>
  <si>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</si>
  <si>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</si>
  <si>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</si>
  <si>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</si>
  <si>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</si>
  <si>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</si>
  <si>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</si>
  <si>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</si>
  <si>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</si>
  <si>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</si>
  <si>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</si>
  <si>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</si>
  <si>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</si>
  <si>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</si>
  <si>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</si>
  <si>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</si>
  <si>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</si>
  <si>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</si>
  <si>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</si>
  <si>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</si>
  <si>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</si>
  <si>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</si>
  <si>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</si>
  <si>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</si>
  <si>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</si>
  <si>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</si>
  <si>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</si>
  <si>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</si>
  <si>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</si>
  <si>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</si>
  <si>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</si>
  <si>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</si>
  <si>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</si>
  <si>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</si>
  <si>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</si>
  <si>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</si>
  <si>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</si>
  <si>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</si>
  <si>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</si>
  <si>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</si>
  <si>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</si>
  <si>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</si>
  <si>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</si>
  <si>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</si>
  <si>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</si>
  <si>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</si>
  <si>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</si>
  <si>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</si>
  <si>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</si>
  <si>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</si>
  <si>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</si>
  <si>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</si>
  <si>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</si>
  <si>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</si>
  <si>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</si>
  <si>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</si>
  <si>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</si>
  <si>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</si>
  <si>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</si>
  <si>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</si>
  <si>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</si>
  <si>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</si>
  <si>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</si>
  <si>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</si>
  <si>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</si>
  <si>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</si>
  <si>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</si>
  <si>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</si>
  <si>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</si>
  <si>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</si>
  <si>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</si>
  <si>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</si>
  <si>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</si>
  <si>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</si>
  <si>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</si>
  <si>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</si>
  <si>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</si>
  <si>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</si>
  <si>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</si>
  <si>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</si>
  <si>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</si>
  <si>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</si>
  <si>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</si>
  <si>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</si>
  <si>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</si>
  <si>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</si>
  <si>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</si>
  <si>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</si>
  <si>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</si>
  <si>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</si>
  <si>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</si>
  <si>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</si>
  <si>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</si>
  <si>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</si>
  <si>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</si>
  <si>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</si>
  <si>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</si>
  <si>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</si>
  <si>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</si>
  <si>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</si>
  <si>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</si>
  <si>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</si>
  <si>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</si>
  <si>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</si>
  <si>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</si>
  <si>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</si>
  <si>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</si>
  <si>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</si>
  <si>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</si>
  <si>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</si>
  <si>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</si>
  <si>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</si>
  <si>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</si>
  <si>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</si>
  <si>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</si>
  <si>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</si>
  <si>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</si>
  <si>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</si>
  <si>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</si>
  <si>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</si>
  <si>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</si>
  <si>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</si>
  <si>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</si>
  <si>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</si>
  <si>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</si>
  <si>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</si>
  <si>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</si>
  <si>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</si>
  <si>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</si>
  <si>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</si>
  <si>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</si>
  <si>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</si>
  <si>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</si>
  <si>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</si>
  <si>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</si>
  <si>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</si>
  <si>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</si>
  <si>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</si>
  <si>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</si>
  <si>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</si>
  <si>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</si>
  <si>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</si>
  <si>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</si>
  <si>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</si>
  <si>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</si>
  <si>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</si>
  <si>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</si>
  <si>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</si>
  <si>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</si>
  <si>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</si>
  <si>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</si>
  <si>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</si>
  <si>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</si>
  <si>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</si>
  <si>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</si>
  <si>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</si>
  <si>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</si>
  <si>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</si>
  <si>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</si>
  <si>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</si>
  <si>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</si>
  <si>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</si>
  <si>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</si>
  <si>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</si>
  <si>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</si>
  <si>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</si>
  <si>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</si>
  <si>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</si>
  <si>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</si>
  <si>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</si>
  <si>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</si>
  <si>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</si>
  <si>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</si>
  <si>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</si>
  <si>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</si>
  <si>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</si>
  <si>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</si>
  <si>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</si>
  <si>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</si>
  <si>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</si>
  <si>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</si>
  <si>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</si>
  <si>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</si>
  <si>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</si>
  <si>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</si>
  <si>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</si>
  <si>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</si>
  <si>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</si>
  <si>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</si>
  <si>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</si>
  <si>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</si>
  <si>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</si>
  <si>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</si>
  <si>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</si>
  <si>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</si>
  <si>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</si>
  <si>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</si>
  <si>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</si>
  <si>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</si>
  <si>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</si>
  <si>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</si>
  <si>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</si>
  <si>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</si>
  <si>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</si>
  <si>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</si>
  <si>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</si>
  <si>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</si>
  <si>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</si>
  <si>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</si>
  <si>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</si>
  <si>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</si>
  <si>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</si>
  <si>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</si>
  <si>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</si>
  <si>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</si>
  <si>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</si>
  <si>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</si>
  <si>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</si>
  <si>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</si>
  <si>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</si>
  <si>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</si>
  <si>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</si>
  <si>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</si>
  <si>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</si>
  <si>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</si>
  <si>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</si>
  <si>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</si>
  <si>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</si>
  <si>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</si>
  <si>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</si>
  <si>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</si>
  <si>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</si>
  <si>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</si>
  <si>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</si>
  <si>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</si>
  <si>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</si>
  <si>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</si>
  <si>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</si>
  <si>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</si>
  <si>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</si>
  <si>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</si>
  <si>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</si>
  <si>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</si>
  <si>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</si>
  <si>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</si>
  <si>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</si>
  <si>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</si>
  <si>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</si>
  <si>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</si>
  <si>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</si>
  <si>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</si>
  <si>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</si>
  <si>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</si>
  <si>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</si>
  <si>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</si>
  <si>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</si>
  <si>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</si>
  <si>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</si>
  <si>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</si>
  <si>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</si>
  <si>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</si>
  <si>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</si>
  <si>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</si>
  <si>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</si>
  <si>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</si>
  <si>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</si>
  <si>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</si>
  <si>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</si>
  <si>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</si>
  <si>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</si>
  <si>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</si>
  <si>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</si>
  <si>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</si>
  <si>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</si>
  <si>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</si>
  <si>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</si>
  <si>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</si>
  <si>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</si>
  <si>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</si>
  <si>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</si>
  <si>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</si>
  <si>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</si>
  <si>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</si>
  <si>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</si>
  <si>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</si>
  <si>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</si>
  <si>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</si>
  <si>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</si>
  <si>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</si>
  <si>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</si>
  <si>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</si>
  <si>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</si>
  <si>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</si>
  <si>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</si>
  <si>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</si>
  <si>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</si>
  <si>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</si>
  <si>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</si>
  <si>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</si>
  <si>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</si>
  <si>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</si>
  <si>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</si>
  <si>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</si>
  <si>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</si>
  <si>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</si>
  <si>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</si>
  <si>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</si>
  <si>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</si>
  <si>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</si>
  <si>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</si>
  <si>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</si>
  <si>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</si>
  <si>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</si>
  <si>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</si>
  <si>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</si>
  <si>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</si>
  <si>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</si>
  <si>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</si>
  <si>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</si>
  <si>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</si>
  <si>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</si>
  <si>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</si>
  <si>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</si>
  <si>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</si>
  <si>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</si>
  <si>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</si>
  <si>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</si>
  <si>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</si>
  <si>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</si>
  <si>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</si>
  <si>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</si>
  <si>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</si>
  <si>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</si>
  <si>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</si>
  <si>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</si>
  <si>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</si>
  <si>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</si>
  <si>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</si>
  <si>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</si>
  <si>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</si>
  <si>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</si>
  <si>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</si>
  <si>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</si>
  <si>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</si>
  <si>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</si>
  <si>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</si>
  <si>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</si>
  <si>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</si>
  <si>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</si>
  <si>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</si>
  <si>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</si>
  <si>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</si>
  <si>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</si>
  <si>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</si>
  <si>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</si>
  <si>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</si>
  <si>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</si>
  <si>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</si>
  <si>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</si>
  <si>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</si>
  <si>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</si>
  <si>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</si>
  <si>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</si>
  <si>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</si>
  <si>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</si>
  <si>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</si>
  <si>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</si>
  <si>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</si>
  <si>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</si>
  <si>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</si>
  <si>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</si>
  <si>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</si>
  <si>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</si>
  <si>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</si>
  <si>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</si>
  <si>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</si>
  <si>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</si>
  <si>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</si>
  <si>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</si>
  <si>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</si>
  <si>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</si>
  <si>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</si>
  <si>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</si>
  <si>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</si>
  <si>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</si>
  <si>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</si>
  <si>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</si>
  <si>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</si>
  <si>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</si>
  <si>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</si>
  <si>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</si>
  <si>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</si>
  <si>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</si>
  <si>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</si>
  <si>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</si>
  <si>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</si>
  <si>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</si>
  <si>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</si>
  <si>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</si>
  <si>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</si>
  <si>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</si>
  <si>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</si>
  <si>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</si>
  <si>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</si>
  <si>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</si>
  <si>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</si>
  <si>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</si>
  <si>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</si>
  <si>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</si>
  <si>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</si>
  <si>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</si>
  <si>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</si>
  <si>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</si>
  <si>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</si>
  <si>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</si>
  <si>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</si>
  <si>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</si>
  <si>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</si>
  <si>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</si>
  <si>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</si>
  <si>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</si>
  <si>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</si>
  <si>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</si>
  <si>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</si>
  <si>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</si>
  <si>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</si>
  <si>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</si>
  <si>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</si>
  <si>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</si>
  <si>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</si>
  <si>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</si>
  <si>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</si>
  <si>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</si>
  <si>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</si>
  <si>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</si>
  <si>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</si>
  <si>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</si>
  <si>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</si>
  <si>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</si>
  <si>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</si>
  <si>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</si>
  <si>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</si>
  <si>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</si>
  <si>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</si>
  <si>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</si>
  <si>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</si>
  <si>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</si>
  <si>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</si>
  <si>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</si>
  <si>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</si>
  <si>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</si>
  <si>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</si>
  <si>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</si>
  <si>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</si>
  <si>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</si>
  <si>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</si>
  <si>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</si>
  <si>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</si>
  <si>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</si>
  <si>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</si>
  <si>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</si>
  <si>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</si>
  <si>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</si>
  <si>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</si>
  <si>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</si>
  <si>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</si>
  <si>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</si>
  <si>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</si>
  <si>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</si>
  <si>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</si>
  <si>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</si>
  <si>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</si>
  <si>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</si>
  <si>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</si>
  <si>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</si>
  <si>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</si>
  <si>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</si>
  <si>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</si>
  <si>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</si>
  <si>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</si>
  <si>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</si>
  <si>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</si>
  <si>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</si>
  <si>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</si>
  <si>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</si>
  <si>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</si>
  <si>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</si>
  <si>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</si>
  <si>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</si>
  <si>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</si>
  <si>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</si>
  <si>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</si>
  <si>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</si>
  <si>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</si>
  <si>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</si>
  <si>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</si>
  <si>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</si>
  <si>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</si>
  <si>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</si>
  <si>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</si>
  <si>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</si>
  <si>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</si>
  <si>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</si>
  <si>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</si>
  <si>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</si>
  <si>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</si>
  <si>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</si>
  <si>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</si>
  <si>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</si>
  <si>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</si>
  <si>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</si>
  <si>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</si>
  <si>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</si>
  <si>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</si>
  <si>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</si>
  <si>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</si>
  <si>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</si>
  <si>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</si>
  <si>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</si>
  <si>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</si>
  <si>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</si>
  <si>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</si>
  <si>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</si>
  <si>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</si>
  <si>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</si>
  <si>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</si>
  <si>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</si>
  <si>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</si>
  <si>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</si>
  <si>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</si>
  <si>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</si>
  <si>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</si>
  <si>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</si>
  <si>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</si>
  <si>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</si>
  <si>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</si>
  <si>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</si>
  <si>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</si>
  <si>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</si>
  <si>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</si>
  <si>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</si>
  <si>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</si>
  <si>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</si>
  <si>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</si>
  <si>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</si>
  <si>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</si>
  <si>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</si>
  <si>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</si>
  <si>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</si>
  <si>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</si>
  <si>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</si>
  <si>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</si>
  <si>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</si>
  <si>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</si>
  <si>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</si>
  <si>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</si>
  <si>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</si>
  <si>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</si>
  <si>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</si>
  <si>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</si>
  <si>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</si>
  <si>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</si>
  <si>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</si>
  <si>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</si>
  <si>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</si>
  <si>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</si>
  <si>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</si>
  <si>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</si>
  <si>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</si>
  <si>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</si>
  <si>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</si>
  <si>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</si>
  <si>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</si>
  <si>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</si>
  <si>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</si>
  <si>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</si>
  <si>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</si>
  <si>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</si>
  <si>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</si>
  <si>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</si>
  <si>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</si>
  <si>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</si>
  <si>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</si>
  <si>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</si>
  <si>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</si>
  <si>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</si>
  <si>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</si>
  <si>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</si>
  <si>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</si>
  <si>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</si>
  <si>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</si>
  <si>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</si>
  <si>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</si>
  <si>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</si>
  <si>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</si>
  <si>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</si>
  <si>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</si>
  <si>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</si>
  <si>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</si>
  <si>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</si>
  <si>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</si>
  <si>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</si>
  <si>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</si>
  <si>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</si>
  <si>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</si>
  <si>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</si>
  <si>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</si>
  <si>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</si>
  <si>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</si>
  <si>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</si>
  <si>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</si>
  <si>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</si>
  <si>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</si>
  <si>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</si>
  <si>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</si>
  <si>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</si>
  <si>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</si>
  <si>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</si>
  <si>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</si>
  <si>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</si>
  <si>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</si>
  <si>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</si>
  <si>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</si>
  <si>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</si>
  <si>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</si>
  <si>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</si>
  <si>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</si>
  <si>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</si>
  <si>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</si>
  <si>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</si>
  <si>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</si>
  <si>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</si>
  <si>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</si>
  <si>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</si>
  <si>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</si>
  <si>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</si>
  <si>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</si>
  <si>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</si>
  <si>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</si>
  <si>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</si>
  <si>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</si>
  <si>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</si>
  <si>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</si>
  <si>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</si>
  <si>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</si>
  <si>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</si>
  <si>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</si>
  <si>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</si>
  <si>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</si>
  <si>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</si>
  <si>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</si>
  <si>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</si>
  <si>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</si>
  <si>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</si>
  <si>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</si>
  <si>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</si>
  <si>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</si>
  <si>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</si>
  <si>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</si>
  <si>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</si>
  <si>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</si>
  <si>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</si>
  <si>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</si>
  <si>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</si>
  <si>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</si>
  <si>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</si>
  <si>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</si>
  <si>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</si>
  <si>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</si>
  <si>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</si>
  <si>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</si>
  <si>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</si>
  <si>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</si>
  <si>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</si>
  <si>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</si>
  <si>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</si>
  <si>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</si>
  <si>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</si>
  <si>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</si>
  <si>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</si>
  <si>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</si>
  <si>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</si>
  <si>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</si>
  <si>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</si>
  <si>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</si>
  <si>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</si>
  <si>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</si>
  <si>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</si>
  <si>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</si>
  <si>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</si>
  <si>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</si>
  <si>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</si>
  <si>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</si>
  <si>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</si>
  <si>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</si>
  <si>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</si>
  <si>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</si>
  <si>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</si>
  <si>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</si>
  <si>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</si>
  <si>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</si>
  <si>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</si>
  <si>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</si>
  <si>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</si>
  <si>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</si>
  <si>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</si>
  <si>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</si>
  <si>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</si>
  <si>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</si>
  <si>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</si>
  <si>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</si>
  <si>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</si>
  <si>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</si>
  <si>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</si>
  <si>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</si>
  <si>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</si>
  <si>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</si>
  <si>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</si>
  <si>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</si>
  <si>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</si>
  <si>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</si>
  <si>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</si>
  <si>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</si>
  <si>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</si>
  <si>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</si>
  <si>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</si>
  <si>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</si>
  <si>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</si>
  <si>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</si>
  <si>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</si>
  <si>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</si>
  <si>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</si>
  <si>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</si>
  <si>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</si>
  <si>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</si>
  <si>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</si>
  <si>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</si>
  <si>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</si>
  <si>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</si>
  <si>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</si>
  <si>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</si>
  <si>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</si>
  <si>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</si>
  <si>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</si>
  <si>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</si>
  <si>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</si>
  <si>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</si>
  <si>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</si>
  <si>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</si>
  <si>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</si>
  <si>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</si>
  <si>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</si>
  <si>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</si>
  <si>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</si>
  <si>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</si>
  <si>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</si>
  <si>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</si>
  <si>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</si>
  <si>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</si>
  <si>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</si>
  <si>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</si>
  <si>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</si>
  <si>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</si>
  <si>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</si>
  <si>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</si>
  <si>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</si>
  <si>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</si>
  <si>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</si>
  <si>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</si>
  <si>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</si>
  <si>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</si>
  <si>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</si>
  <si>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</si>
  <si>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</si>
  <si>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</si>
  <si>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</si>
  <si>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</si>
  <si>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</si>
  <si>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</si>
  <si>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</si>
  <si>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</si>
  <si>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</si>
  <si>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</si>
  <si>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</si>
  <si>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</si>
  <si>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</si>
  <si>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</si>
  <si>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</si>
  <si>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</si>
  <si>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</si>
  <si>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</si>
  <si>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</si>
  <si>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</si>
  <si>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</si>
  <si>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</si>
  <si>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</si>
  <si>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</si>
  <si>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</si>
  <si>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</si>
  <si>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</si>
  <si>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</si>
  <si>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</si>
  <si>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</si>
  <si>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</si>
  <si>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</si>
  <si>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</si>
  <si>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</si>
  <si>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</si>
  <si>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</si>
  <si>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</si>
  <si>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</si>
  <si>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</si>
  <si>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</si>
  <si>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</si>
  <si>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</si>
  <si>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</si>
  <si>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</si>
  <si>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</si>
  <si>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</si>
  <si>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</si>
  <si>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</si>
  <si>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</si>
  <si>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</si>
  <si>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</si>
  <si>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</si>
  <si>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</si>
  <si>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</si>
  <si>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</si>
  <si>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</si>
  <si>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</si>
  <si>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</si>
  <si>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</si>
  <si>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</si>
  <si>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</si>
  <si>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</si>
  <si>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</si>
  <si>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</si>
  <si>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</si>
  <si>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</si>
  <si>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</si>
  <si>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</si>
  <si>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</si>
  <si>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</si>
  <si>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</si>
  <si>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</si>
  <si>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</si>
  <si>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</si>
  <si>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</si>
  <si>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</si>
  <si>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</si>
  <si>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</si>
  <si>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</si>
  <si>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</si>
  <si>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</si>
  <si>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</si>
  <si>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</si>
  <si>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</si>
  <si>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</si>
  <si>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</si>
  <si>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</si>
  <si>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</si>
  <si>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</si>
  <si>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</si>
  <si>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</si>
  <si>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</si>
  <si>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</si>
  <si>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</si>
  <si>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</si>
  <si>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</si>
  <si>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</si>
  <si>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</si>
  <si>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</si>
  <si>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</si>
  <si>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</si>
  <si>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</si>
  <si>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</si>
  <si>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</si>
  <si>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</si>
  <si>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</si>
  <si>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</si>
  <si>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</si>
  <si>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</si>
  <si>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</si>
  <si>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</si>
  <si>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</si>
  <si>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</si>
  <si>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</si>
  <si>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</si>
  <si>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</si>
  <si>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</si>
  <si>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</si>
  <si>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</si>
  <si>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</si>
  <si>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</si>
  <si>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</si>
  <si>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</si>
  <si>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</si>
  <si>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</si>
  <si>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</si>
  <si>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</si>
  <si>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</si>
  <si>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</si>
  <si>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</si>
  <si>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</si>
  <si>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</si>
  <si>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</si>
  <si>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</si>
  <si>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</si>
  <si>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</si>
  <si>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</si>
  <si>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</si>
  <si>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</si>
  <si>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</si>
  <si>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</si>
  <si>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</si>
  <si>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</si>
  <si>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</si>
  <si>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</si>
  <si>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</si>
  <si>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</si>
  <si>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</si>
  <si>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</si>
  <si>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</si>
  <si>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</si>
  <si>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</si>
  <si>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</si>
  <si>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</si>
  <si>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</si>
  <si>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</si>
  <si>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</si>
  <si>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</si>
  <si>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</si>
  <si>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</si>
  <si>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</si>
  <si>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</si>
  <si>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</si>
  <si>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</si>
  <si>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</si>
  <si>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</si>
  <si>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</si>
  <si>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</si>
  <si>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</si>
  <si>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</si>
  <si>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</si>
  <si>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</si>
  <si>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</si>
  <si>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</si>
  <si>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</si>
  <si>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</si>
  <si>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</si>
  <si>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</si>
  <si>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</si>
  <si>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</si>
  <si>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</si>
  <si>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</si>
  <si>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</si>
  <si>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</si>
  <si>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</si>
  <si>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</si>
  <si>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</si>
  <si>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</si>
  <si>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</si>
  <si>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</si>
  <si>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</si>
  <si>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</si>
  <si>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</si>
  <si>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</si>
  <si>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</si>
  <si>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</si>
  <si>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</si>
  <si>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</si>
  <si>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</si>
  <si>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</si>
  <si>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</si>
  <si>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</si>
  <si>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</si>
  <si>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</si>
  <si>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</si>
  <si>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</si>
  <si>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</si>
  <si>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</si>
  <si>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</si>
  <si>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</si>
  <si>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</si>
  <si>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</si>
  <si>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</si>
  <si>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</si>
  <si>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</si>
  <si>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</si>
  <si>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</si>
  <si>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</si>
  <si>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</si>
  <si>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</si>
  <si>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</si>
  <si>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</si>
  <si>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</si>
  <si>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</si>
  <si>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</si>
  <si>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</si>
  <si>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</si>
  <si>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</si>
  <si>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</si>
  <si>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</si>
  <si>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</si>
  <si>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</si>
  <si>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</si>
  <si>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</si>
  <si>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</si>
  <si>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</si>
  <si>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</si>
  <si>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</si>
  <si>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</si>
  <si>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</si>
  <si>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</si>
  <si>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</si>
  <si>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</si>
  <si>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</si>
  <si>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</si>
  <si>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</si>
  <si>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</si>
  <si>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</si>
  <si>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</si>
  <si>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</si>
  <si>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</si>
  <si>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</si>
  <si>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</si>
  <si>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</si>
  <si>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</si>
  <si>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</si>
  <si>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</si>
  <si>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</si>
  <si>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</si>
  <si>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</si>
  <si>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</si>
  <si>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</si>
  <si>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</si>
  <si>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</si>
  <si>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</si>
  <si>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</si>
  <si>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</si>
  <si>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</si>
  <si>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</si>
  <si>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</si>
  <si>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</si>
  <si>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</si>
  <si>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</si>
  <si>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</si>
  <si>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</si>
  <si>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</si>
  <si>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</si>
  <si>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</si>
  <si>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</si>
  <si>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</si>
  <si>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</si>
  <si>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</si>
  <si>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</si>
  <si>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</si>
  <si>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</si>
  <si>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</si>
  <si>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</si>
  <si>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</si>
  <si>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</si>
  <si>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</si>
  <si>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</si>
  <si>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</si>
  <si>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</si>
  <si>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</si>
  <si>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</si>
  <si>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</si>
  <si>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</si>
  <si>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</si>
  <si>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</si>
  <si>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</si>
  <si>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</si>
  <si>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</si>
  <si>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</si>
  <si>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</si>
  <si>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</si>
  <si>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</si>
  <si>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</si>
  <si>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</si>
  <si>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</si>
  <si>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</si>
  <si>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</si>
  <si>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</si>
  <si>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</si>
  <si>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</si>
  <si>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</si>
  <si>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</si>
  <si>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</si>
  <si>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</si>
  <si>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</si>
  <si>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</si>
  <si>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</si>
  <si>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</si>
  <si>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</si>
  <si>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</si>
  <si>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</si>
  <si>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</si>
  <si>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</si>
  <si>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</si>
  <si>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</si>
  <si>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</si>
  <si>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</si>
  <si>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</si>
  <si>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</si>
  <si>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</si>
  <si>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</si>
  <si>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</si>
  <si>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</si>
  <si>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</si>
  <si>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</si>
  <si>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</si>
  <si>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</si>
  <si>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</si>
  <si>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</si>
  <si>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</si>
  <si>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</si>
  <si>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</si>
  <si>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</si>
  <si>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</si>
  <si>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</si>
  <si>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</si>
  <si>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</si>
  <si>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</si>
  <si>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</si>
  <si>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</si>
  <si>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</si>
  <si>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</si>
  <si>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</si>
  <si>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</si>
  <si>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</si>
  <si>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</si>
  <si>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</si>
  <si>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</si>
  <si>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</si>
  <si>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</si>
  <si>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</si>
  <si>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</si>
  <si>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</si>
  <si>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</si>
  <si>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</si>
  <si>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</si>
  <si>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</si>
  <si>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</si>
  <si>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</si>
  <si>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</si>
  <si>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</si>
  <si>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</si>
  <si>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</si>
  <si>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</si>
  <si>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</si>
  <si>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</si>
  <si>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</si>
  <si>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</si>
  <si>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</si>
  <si>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</si>
  <si>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</si>
  <si>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</si>
  <si>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</si>
  <si>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</si>
  <si>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</si>
  <si>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</si>
  <si>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</si>
  <si>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</si>
  <si>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</si>
  <si>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</si>
  <si>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</si>
  <si>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</si>
  <si>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</si>
  <si>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</si>
  <si>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</si>
  <si>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</si>
  <si>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</si>
  <si>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</si>
  <si>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</si>
  <si>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</si>
  <si>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</si>
  <si>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</si>
  <si>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</si>
  <si>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</si>
  <si>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</si>
  <si>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</si>
  <si>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</si>
  <si>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</si>
  <si>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</si>
  <si>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</si>
  <si>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</si>
  <si>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</si>
  <si>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</si>
  <si>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</si>
  <si>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</si>
  <si>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</si>
  <si>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</si>
  <si>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</si>
  <si>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</si>
  <si>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</si>
  <si>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</si>
  <si>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</si>
  <si>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</si>
  <si>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</si>
  <si>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</si>
  <si>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</si>
  <si>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</si>
  <si>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</si>
  <si>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</si>
  <si>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</si>
  <si>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</si>
  <si>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</si>
  <si>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</si>
  <si>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</si>
  <si>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</si>
  <si>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</si>
  <si>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</si>
  <si>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</si>
  <si>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</si>
  <si>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</si>
  <si>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</si>
  <si>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</si>
  <si>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</si>
  <si>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</si>
  <si>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</si>
  <si>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</si>
  <si>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</si>
  <si>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</si>
  <si>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</si>
  <si>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</si>
  <si>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</si>
  <si>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</si>
  <si>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</si>
  <si>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</si>
  <si>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</si>
  <si>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</si>
  <si>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</si>
  <si>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</si>
  <si>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</si>
  <si>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</si>
  <si>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</si>
  <si>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</si>
  <si>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</si>
  <si>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</si>
  <si>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</si>
  <si>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</si>
  <si>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</si>
  <si>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</si>
  <si>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</si>
  <si>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</si>
  <si>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</si>
  <si>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</si>
  <si>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</si>
  <si>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</si>
  <si>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</si>
  <si>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</si>
  <si>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</si>
  <si>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</si>
  <si>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</si>
  <si>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</si>
  <si>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</si>
  <si>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</si>
  <si>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</si>
  <si>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</si>
  <si>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</si>
  <si>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</si>
  <si>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</si>
  <si>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</si>
  <si>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</si>
  <si>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</si>
  <si>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</si>
  <si>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</si>
  <si>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</si>
  <si>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</si>
  <si>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</si>
  <si>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</si>
  <si>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</si>
  <si>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</si>
  <si>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</si>
  <si>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</si>
  <si>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</si>
  <si>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</si>
  <si>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</si>
  <si>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</si>
  <si>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</si>
  <si>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</si>
  <si>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</si>
  <si>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</si>
  <si>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</si>
  <si>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</si>
  <si>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</si>
  <si>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</si>
  <si>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</si>
  <si>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</si>
  <si>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</si>
  <si>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</si>
  <si>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</si>
  <si>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</si>
  <si>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</si>
  <si>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</si>
  <si>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</si>
  <si>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</si>
  <si>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</si>
  <si>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</si>
  <si>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</si>
  <si>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</si>
  <si>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</si>
  <si>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</si>
  <si>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</si>
  <si>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</si>
  <si>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</si>
  <si>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</si>
  <si>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</si>
  <si>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</si>
  <si>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</si>
  <si>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</si>
  <si>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</si>
  <si>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</si>
  <si>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</si>
  <si>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</si>
  <si>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</si>
  <si>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</si>
  <si>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</si>
  <si>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</si>
  <si>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</si>
  <si>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</si>
  <si>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</si>
  <si>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</si>
  <si>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</si>
  <si>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</si>
  <si>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</si>
  <si>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</si>
  <si>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</si>
  <si>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</si>
  <si>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</si>
  <si>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</si>
  <si>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</si>
  <si>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</si>
  <si>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</si>
  <si>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</si>
  <si>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</si>
  <si>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</si>
  <si>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</si>
  <si>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</si>
  <si>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</si>
  <si>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</si>
  <si>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</si>
  <si>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</si>
  <si>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</si>
  <si>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</si>
  <si>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</si>
  <si>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</si>
  <si>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</si>
  <si>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</si>
  <si>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</si>
  <si>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</si>
  <si>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</si>
  <si>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</si>
  <si>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</si>
  <si>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</si>
  <si>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</si>
  <si>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</si>
  <si>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</si>
  <si>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</si>
  <si>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</si>
  <si>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</si>
  <si>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</si>
  <si>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</si>
  <si>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</si>
  <si>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</si>
  <si>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</si>
  <si>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</si>
  <si>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</si>
  <si>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</si>
  <si>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</si>
  <si>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</si>
  <si>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</si>
  <si>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</si>
  <si>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</si>
  <si>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</si>
  <si>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</si>
  <si>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</si>
  <si>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</si>
  <si>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</si>
  <si>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</si>
  <si>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</si>
  <si>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</si>
  <si>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</si>
  <si>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</si>
  <si>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</si>
  <si>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</si>
  <si>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</si>
  <si>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</si>
  <si>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</si>
  <si>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</si>
  <si>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</si>
  <si>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</si>
  <si>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</si>
  <si>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</si>
  <si>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</si>
  <si>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</si>
  <si>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</si>
  <si>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</si>
  <si>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</si>
  <si>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</si>
  <si>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</si>
  <si>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</si>
  <si>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</si>
  <si>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</si>
  <si>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</si>
  <si>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</si>
  <si>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</si>
  <si>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</si>
  <si>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</si>
  <si>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</si>
  <si>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</si>
  <si>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</si>
  <si>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</si>
  <si>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</si>
  <si>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</si>
  <si>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</si>
  <si>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</si>
  <si>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</si>
  <si>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</si>
  <si>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</si>
  <si>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</si>
  <si>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</si>
  <si>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</si>
  <si>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</si>
  <si>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</si>
  <si>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</si>
  <si>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</si>
  <si>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</si>
  <si>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</si>
  <si>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</si>
  <si>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</si>
  <si>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</si>
  <si>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</si>
  <si>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</si>
  <si>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</si>
  <si>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</si>
  <si>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</si>
  <si>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</si>
  <si>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</si>
  <si>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</si>
  <si>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</si>
  <si>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</si>
  <si>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</si>
  <si>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</si>
  <si>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</si>
  <si>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</si>
  <si>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</si>
  <si>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</si>
  <si>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</si>
  <si>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</si>
  <si>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</si>
  <si>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</si>
  <si>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</si>
  <si>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</si>
  <si>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</si>
  <si>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</si>
  <si>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</si>
  <si>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</si>
  <si>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</si>
  <si>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</si>
  <si>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</si>
  <si>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</si>
  <si>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</si>
  <si>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</si>
  <si>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</si>
  <si>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</si>
  <si>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</si>
  <si>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</si>
  <si>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</si>
  <si>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</si>
  <si>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</si>
  <si>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</si>
  <si>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</si>
  <si>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</si>
  <si>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</si>
  <si>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</si>
  <si>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</si>
  <si>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</si>
  <si>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</si>
  <si>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</si>
  <si>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</si>
  <si>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</si>
  <si>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</si>
  <si>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</si>
  <si>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</si>
  <si>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</si>
  <si>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</si>
  <si>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</si>
  <si>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</si>
  <si>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</si>
  <si>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</si>
  <si>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</si>
  <si>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</si>
  <si>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</si>
  <si>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</si>
  <si>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</si>
  <si>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</si>
  <si>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</si>
  <si>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</si>
  <si>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</si>
  <si>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</si>
  <si>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</si>
  <si>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</si>
  <si>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</si>
  <si>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</si>
  <si>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</si>
  <si>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</si>
  <si>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</si>
  <si>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</si>
  <si>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</si>
  <si>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</si>
  <si>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</si>
  <si>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</si>
  <si>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</si>
  <si>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</si>
  <si>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</si>
  <si>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</si>
  <si>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</si>
  <si>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</si>
  <si>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</si>
  <si>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</si>
  <si>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</si>
  <si>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</si>
  <si>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</si>
  <si>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</si>
  <si>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</si>
  <si>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</si>
  <si>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</si>
  <si>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</si>
  <si>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</si>
  <si>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</si>
  <si>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</si>
  <si>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</si>
  <si>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</si>
  <si>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</si>
  <si>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</si>
  <si>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</si>
  <si>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</si>
  <si>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</si>
  <si>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</si>
  <si>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</si>
  <si>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</si>
  <si>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</si>
  <si>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</si>
  <si>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</si>
  <si>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</si>
  <si>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</si>
  <si>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</si>
  <si>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</si>
  <si>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</si>
  <si>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</si>
  <si>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</si>
  <si>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</si>
  <si>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</si>
  <si>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</si>
  <si>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</si>
  <si>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</si>
  <si>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</si>
  <si>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</si>
  <si>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</si>
  <si>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</si>
  <si>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</si>
  <si>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</si>
  <si>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</si>
  <si>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</si>
  <si>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</si>
  <si>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</si>
  <si>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</si>
  <si>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</si>
  <si>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</si>
  <si>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</si>
  <si>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</si>
  <si>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</si>
  <si>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</si>
  <si>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</si>
  <si>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</si>
  <si>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</si>
  <si>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</si>
  <si>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</si>
  <si>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</si>
  <si>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</si>
  <si>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</si>
  <si>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</si>
  <si>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</si>
  <si>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</si>
  <si>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</si>
  <si>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</si>
  <si>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</si>
  <si>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</si>
  <si>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</si>
  <si>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</si>
  <si>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</si>
  <si>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</si>
  <si>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</si>
  <si>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</si>
  <si>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</si>
  <si>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</si>
  <si>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</si>
  <si>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</si>
  <si>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</si>
  <si>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</si>
  <si>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</si>
  <si>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</si>
  <si>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</si>
  <si>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</si>
  <si>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</si>
  <si>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</si>
  <si>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</si>
  <si>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</si>
  <si>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</si>
  <si>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</si>
  <si>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</si>
  <si>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</si>
  <si>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</si>
  <si>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</si>
  <si>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</si>
  <si>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</si>
  <si>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</si>
  <si>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</si>
  <si>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</si>
  <si>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</si>
  <si>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</si>
  <si>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</si>
  <si>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</si>
  <si>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</si>
  <si>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</si>
  <si>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</si>
  <si>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</si>
  <si>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</si>
  <si>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</si>
  <si>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</si>
  <si>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</si>
  <si>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</si>
  <si>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</si>
  <si>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</si>
  <si>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</si>
  <si>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</si>
  <si>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</si>
  <si>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</si>
  <si>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</si>
  <si>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</si>
  <si>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</si>
  <si>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</si>
  <si>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</si>
  <si>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</si>
  <si>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</si>
  <si>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</si>
  <si>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</si>
  <si>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</si>
  <si>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</si>
  <si>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</si>
  <si>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</si>
  <si>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</si>
  <si>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</si>
  <si>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</si>
  <si>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</si>
  <si>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</si>
  <si>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</si>
  <si>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</si>
  <si>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</si>
  <si>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</si>
  <si>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</si>
  <si>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</si>
  <si>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</si>
  <si>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</si>
  <si>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</si>
  <si>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</si>
  <si>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</si>
  <si>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</si>
  <si>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</si>
  <si>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</si>
  <si>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</si>
  <si>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</si>
  <si>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</si>
  <si>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</si>
  <si>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</si>
  <si>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</si>
  <si>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</si>
  <si>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</si>
  <si>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</si>
  <si>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</si>
  <si>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</si>
  <si>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</si>
  <si>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</si>
  <si>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</si>
  <si>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</si>
  <si>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</si>
  <si>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</si>
  <si>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</si>
  <si>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</si>
  <si>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</si>
  <si>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</si>
  <si>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</si>
  <si>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</si>
  <si>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</si>
  <si>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</si>
  <si>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</si>
  <si>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</si>
  <si>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</si>
  <si>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</si>
  <si>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</si>
  <si>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</si>
  <si>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</si>
  <si>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</si>
  <si>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</si>
  <si>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</si>
  <si>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</si>
  <si>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</si>
  <si>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</si>
  <si>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</si>
  <si>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</si>
  <si>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</si>
  <si>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</si>
  <si>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</si>
  <si>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</si>
  <si>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</si>
  <si>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</si>
  <si>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</si>
  <si>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</si>
  <si>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</si>
  <si>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</si>
  <si>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</si>
  <si>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</si>
  <si>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</si>
  <si>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</si>
  <si>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</si>
  <si>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</si>
  <si>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</si>
  <si>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</si>
  <si>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</si>
  <si>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</si>
  <si>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</si>
  <si>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</si>
  <si>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</si>
  <si>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</si>
  <si>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</si>
  <si>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</si>
  <si>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</si>
  <si>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</si>
  <si>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</si>
  <si>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</si>
  <si>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</si>
  <si>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</si>
  <si>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</si>
  <si>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</si>
  <si>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</si>
  <si>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</si>
  <si>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</si>
  <si>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</si>
  <si>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</si>
  <si>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</si>
  <si>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</si>
  <si>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</si>
  <si>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</si>
  <si>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</si>
  <si>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</si>
  <si>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</si>
  <si>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</si>
  <si>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</si>
  <si>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</si>
  <si>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</si>
  <si>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</si>
  <si>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</si>
  <si>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</si>
  <si>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</si>
  <si>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</si>
  <si>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</si>
  <si>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</si>
  <si>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</si>
  <si>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</si>
  <si>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</si>
  <si>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</si>
  <si>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</si>
  <si>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</si>
  <si>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</si>
  <si>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</si>
  <si>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</si>
  <si>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</si>
  <si>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</si>
  <si>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</si>
  <si>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</si>
  <si>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</si>
  <si>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</si>
  <si>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</si>
  <si>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</si>
  <si>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</si>
  <si>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</si>
  <si>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</si>
  <si>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</si>
  <si>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</si>
  <si>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</si>
  <si>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</si>
  <si>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</si>
  <si>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</si>
  <si>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</si>
  <si>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</si>
  <si>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</si>
  <si>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</si>
  <si>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</si>
  <si>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</si>
  <si>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</si>
  <si>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</si>
  <si>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</si>
  <si>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</si>
  <si>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</si>
  <si>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</si>
  <si>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</si>
  <si>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</si>
  <si>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</si>
  <si>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</si>
  <si>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</si>
  <si>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</si>
  <si>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</si>
  <si>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</si>
  <si>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</si>
  <si>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</si>
  <si>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</si>
  <si>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</si>
  <si>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</si>
  <si>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</si>
  <si>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</si>
  <si>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</si>
  <si>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</si>
  <si>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</si>
  <si>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</si>
  <si>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</si>
  <si>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</si>
  <si>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</si>
  <si>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</si>
  <si>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</si>
  <si>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</si>
  <si>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</si>
  <si>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</si>
  <si>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</si>
  <si>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</si>
  <si>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</si>
  <si>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</si>
  <si>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</si>
  <si>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</si>
  <si>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</si>
  <si>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</si>
  <si>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</si>
  <si>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</si>
  <si>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</si>
  <si>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</si>
  <si>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</si>
  <si>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</si>
  <si>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</si>
  <si>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</si>
  <si>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</si>
  <si>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</si>
  <si>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</si>
  <si>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</si>
  <si>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</si>
  <si>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</si>
  <si>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</si>
  <si>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</si>
  <si>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</si>
  <si>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</si>
  <si>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</si>
  <si>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</si>
  <si>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</si>
  <si>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</si>
  <si>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</si>
  <si>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</si>
  <si>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</si>
  <si>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</si>
  <si>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</si>
  <si>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</si>
  <si>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</si>
  <si>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</si>
  <si>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</si>
  <si>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</si>
  <si>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</si>
  <si>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</si>
  <si>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</si>
  <si>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</si>
  <si>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</si>
  <si>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</si>
  <si>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</si>
  <si>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</si>
  <si>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</si>
  <si>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</si>
  <si>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</si>
  <si>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</si>
  <si>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</si>
  <si>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</si>
  <si>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</si>
  <si>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</si>
  <si>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</si>
  <si>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</si>
  <si>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</si>
  <si>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</si>
  <si>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</si>
  <si>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</si>
  <si>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</si>
  <si>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</si>
  <si>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</si>
  <si>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</si>
  <si>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</si>
  <si>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</si>
  <si>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</si>
  <si>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</si>
  <si>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</si>
  <si>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</si>
  <si>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</si>
  <si>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</si>
  <si>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</si>
  <si>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</si>
  <si>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</si>
  <si>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</si>
  <si>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</si>
  <si>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</si>
  <si>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</si>
  <si>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</si>
  <si>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</si>
  <si>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</si>
  <si>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</si>
  <si>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</si>
  <si>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</si>
  <si>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</si>
  <si>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</si>
  <si>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</si>
  <si>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</si>
  <si>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</si>
  <si>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</si>
  <si>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</si>
  <si>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</si>
  <si>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</si>
  <si>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</si>
  <si>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</si>
  <si>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</si>
  <si>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</si>
  <si>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</si>
  <si>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</si>
  <si>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</si>
  <si>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</si>
  <si>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</si>
  <si>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</si>
  <si>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</si>
  <si>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</si>
  <si>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</si>
  <si>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</si>
  <si>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</si>
  <si>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</si>
  <si>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</si>
  <si>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</si>
  <si>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</si>
  <si>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</si>
  <si>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</si>
  <si>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</si>
  <si>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</si>
  <si>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</si>
  <si>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</si>
  <si>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</si>
  <si>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</si>
  <si>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</si>
  <si>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</si>
  <si>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</si>
  <si>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</si>
  <si>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</si>
  <si>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</si>
  <si>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</si>
  <si>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</si>
  <si>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</si>
  <si>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</si>
  <si>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</si>
  <si>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</si>
  <si>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</si>
  <si>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</si>
  <si>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</si>
  <si>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</si>
  <si>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</si>
  <si>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</si>
  <si>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</si>
  <si>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</si>
  <si>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</si>
  <si>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</si>
  <si>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</si>
  <si>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</si>
  <si>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</si>
  <si>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</si>
  <si>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</si>
  <si>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</si>
  <si>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</si>
  <si>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</si>
  <si>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</si>
  <si>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</si>
  <si>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</si>
  <si>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</si>
  <si>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</si>
  <si>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</si>
  <si>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</si>
  <si>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</si>
  <si>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</si>
  <si>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</si>
  <si>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</si>
  <si>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</si>
  <si>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</si>
  <si>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</si>
  <si>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</si>
  <si>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</si>
  <si>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</si>
  <si>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</si>
  <si>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</si>
  <si>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</si>
  <si>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</si>
  <si>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</si>
  <si>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</si>
  <si>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</si>
  <si>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</si>
  <si>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</si>
  <si>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</si>
  <si>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</si>
  <si>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</si>
  <si>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</si>
  <si>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</si>
  <si>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</si>
  <si>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</si>
  <si>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</si>
  <si>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</si>
  <si>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</si>
  <si>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</si>
  <si>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</si>
  <si>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</si>
  <si>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</si>
  <si>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</si>
  <si>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</si>
  <si>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</si>
  <si>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</si>
  <si>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</si>
  <si>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</si>
  <si>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</si>
  <si>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</si>
  <si>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</si>
  <si>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</si>
  <si>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</si>
  <si>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</si>
  <si>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</si>
  <si>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</si>
  <si>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</si>
  <si>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</si>
  <si>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</si>
  <si>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</si>
  <si>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</si>
  <si>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</si>
  <si>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</si>
  <si>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</si>
  <si>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</si>
  <si>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</si>
  <si>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</si>
  <si>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</si>
  <si>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</si>
  <si>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</si>
  <si>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</si>
  <si>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</si>
  <si>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</si>
  <si>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</si>
  <si>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</si>
  <si>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</si>
  <si>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</si>
  <si>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</si>
  <si>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</si>
  <si>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</si>
  <si>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</si>
  <si>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</si>
  <si>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</si>
  <si>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</si>
  <si>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</si>
  <si>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</si>
  <si>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</si>
  <si>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</si>
  <si>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</si>
  <si>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</si>
  <si>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</si>
  <si>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</si>
  <si>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</si>
  <si>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</si>
  <si>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</si>
  <si>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</si>
  <si>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</si>
  <si>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</si>
  <si>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</si>
  <si>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</si>
  <si>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</si>
  <si>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</si>
  <si>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</si>
  <si>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</si>
  <si>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</si>
  <si>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</si>
  <si>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</si>
  <si>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</si>
  <si>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</si>
  <si>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</si>
  <si>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</si>
  <si>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</si>
  <si>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</si>
  <si>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</si>
  <si>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</si>
  <si>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</si>
  <si>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</si>
  <si>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</si>
  <si>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</si>
  <si>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</si>
  <si>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</si>
  <si>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</si>
  <si>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</si>
  <si>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</si>
  <si>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</si>
  <si>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</si>
  <si>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</si>
  <si>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</si>
  <si>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</si>
  <si>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</si>
  <si>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</si>
  <si>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</si>
  <si>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</si>
  <si>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</si>
  <si>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</si>
  <si>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</si>
  <si>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</si>
  <si>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</si>
  <si>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</si>
  <si>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</si>
  <si>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</si>
  <si>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</si>
  <si>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</si>
  <si>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</si>
  <si>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</si>
  <si>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</si>
  <si>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</si>
  <si>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</si>
  <si>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</si>
  <si>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</si>
  <si>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</si>
  <si>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</si>
  <si>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</si>
  <si>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</si>
  <si>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</si>
  <si>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</si>
  <si>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</si>
  <si>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</si>
  <si>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</si>
  <si>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</si>
  <si>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</si>
  <si>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</si>
  <si>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</si>
  <si>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</si>
  <si>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</si>
  <si>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</si>
  <si>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</si>
  <si>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</si>
  <si>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</si>
  <si>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</si>
  <si>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</si>
  <si>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</si>
  <si>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</si>
  <si>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</si>
  <si>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</si>
  <si>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</si>
  <si>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</si>
  <si>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</si>
  <si>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</si>
  <si>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</si>
  <si>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</si>
  <si>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</si>
  <si>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</si>
  <si>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</si>
  <si>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</si>
  <si>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</si>
  <si>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</si>
  <si>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</si>
  <si>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</si>
  <si>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</si>
  <si>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</si>
  <si>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</si>
  <si>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</si>
  <si>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</si>
  <si>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</si>
  <si>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</si>
  <si>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</si>
  <si>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</si>
  <si>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</si>
  <si>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</si>
  <si>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</si>
  <si>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</si>
  <si>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</si>
  <si>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</si>
  <si>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</si>
  <si>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</si>
  <si>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</si>
  <si>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</si>
  <si>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</si>
  <si>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</si>
  <si>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</si>
  <si>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</si>
  <si>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</si>
  <si>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</si>
  <si>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</si>
  <si>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</si>
  <si>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</si>
  <si>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</si>
  <si>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</si>
  <si>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</si>
  <si>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</si>
  <si>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</si>
  <si>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</si>
  <si>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</si>
  <si>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</si>
  <si>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</si>
  <si>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</si>
  <si>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</si>
  <si>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</si>
  <si>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</si>
  <si>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</si>
  <si>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</si>
  <si>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</si>
  <si>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</si>
  <si>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</si>
  <si>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</si>
  <si>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</si>
  <si>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</si>
  <si>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</si>
  <si>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</si>
  <si>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</si>
  <si>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</si>
  <si>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</si>
  <si>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</si>
  <si>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</si>
  <si>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</si>
  <si>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</si>
  <si>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</si>
  <si>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</si>
  <si>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</si>
  <si>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</si>
  <si>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</si>
  <si>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</si>
  <si>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</si>
  <si>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</si>
  <si>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</si>
  <si>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</si>
  <si>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</si>
  <si>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</si>
  <si>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</si>
  <si>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</si>
  <si>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</si>
  <si>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</si>
  <si>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</si>
  <si>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</si>
  <si>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</si>
  <si>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</si>
  <si>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</si>
  <si>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</si>
  <si>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</si>
  <si>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</si>
  <si>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</si>
  <si>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</si>
  <si>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</si>
  <si>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</si>
  <si>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</si>
  <si>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</si>
  <si>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</si>
  <si>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</si>
  <si>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</si>
  <si>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</si>
  <si>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</si>
  <si>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</si>
  <si>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</si>
  <si>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</si>
  <si>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</si>
  <si>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</si>
  <si>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</si>
  <si>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</si>
  <si>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</si>
  <si>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</si>
  <si>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</si>
  <si>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</si>
  <si>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</si>
  <si>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</si>
  <si>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</si>
  <si>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</si>
  <si>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</si>
  <si>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</si>
  <si>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</si>
  <si>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</si>
  <si>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</si>
  <si>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</si>
  <si>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</si>
  <si>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</si>
  <si>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</si>
  <si>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</si>
  <si>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</si>
  <si>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</si>
  <si>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</si>
  <si>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</si>
  <si>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</si>
  <si>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</si>
  <si>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</si>
  <si>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</si>
  <si>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</si>
  <si>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</si>
  <si>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</si>
  <si>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</si>
  <si>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</si>
  <si>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</si>
  <si>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</si>
  <si>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</si>
  <si>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</si>
  <si>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</si>
  <si>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</si>
  <si>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</si>
  <si>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</si>
  <si>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</si>
  <si>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</si>
  <si>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</si>
  <si>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</si>
  <si>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</si>
  <si>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</si>
  <si>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</si>
  <si>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</si>
  <si>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</si>
  <si>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</si>
  <si>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</si>
  <si>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</si>
  <si>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</si>
  <si>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</si>
  <si>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</si>
  <si>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</si>
  <si>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</si>
  <si>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</si>
  <si>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</si>
  <si>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</si>
  <si>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</si>
  <si>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</si>
  <si>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</si>
  <si>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</si>
  <si>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</si>
  <si>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</si>
  <si>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</si>
  <si>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</si>
  <si>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</si>
  <si>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</si>
  <si>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</si>
  <si>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</si>
  <si>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</si>
  <si>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</si>
  <si>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</si>
  <si>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</si>
  <si>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</si>
  <si>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</si>
  <si>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</si>
  <si>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</si>
  <si>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</si>
  <si>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</si>
  <si>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</si>
  <si>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</si>
  <si>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</si>
  <si>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</si>
  <si>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</si>
  <si>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</si>
  <si>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</si>
  <si>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</si>
  <si>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</si>
  <si>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</si>
  <si>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</si>
  <si>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</si>
  <si>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</si>
  <si>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</si>
  <si>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</si>
  <si>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</si>
  <si>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</si>
  <si>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</si>
  <si>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</si>
  <si>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</si>
  <si>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</si>
  <si>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</si>
  <si>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</si>
  <si>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</si>
  <si>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</si>
  <si>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</si>
  <si>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</si>
  <si>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</si>
  <si>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</si>
  <si>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</si>
  <si>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</si>
  <si>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</si>
  <si>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</si>
  <si>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</si>
  <si>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</si>
  <si>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</si>
  <si>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</si>
  <si>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</si>
  <si>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</si>
  <si>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</si>
  <si>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</si>
  <si>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</si>
  <si>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</si>
  <si>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</si>
  <si>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</si>
  <si>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</si>
  <si>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</si>
  <si>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</si>
  <si>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</si>
  <si>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</si>
  <si>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</si>
  <si>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</si>
  <si>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</si>
  <si>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</si>
  <si>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</si>
  <si>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</si>
  <si>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</si>
  <si>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</si>
  <si>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</si>
  <si>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</si>
  <si>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</si>
  <si>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</si>
  <si>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</si>
  <si>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</si>
  <si>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</si>
  <si>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</si>
  <si>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</si>
  <si>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</si>
  <si>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</si>
  <si>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</si>
  <si>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</si>
  <si>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</si>
  <si>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</si>
  <si>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</si>
  <si>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</si>
  <si>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</si>
  <si>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</si>
  <si>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</si>
  <si>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</si>
  <si>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</si>
  <si>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</si>
  <si>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</si>
  <si>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</si>
  <si>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</si>
  <si>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</si>
  <si>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</si>
  <si>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</si>
  <si>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</si>
  <si>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</si>
  <si>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</si>
  <si>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</si>
  <si>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</si>
  <si>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</si>
  <si>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</si>
  <si>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</si>
  <si>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</si>
  <si>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</si>
  <si>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</si>
  <si>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</si>
  <si>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</si>
  <si>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</si>
  <si>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</si>
  <si>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</si>
  <si>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</si>
  <si>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</si>
  <si>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</si>
  <si>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</si>
  <si>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</si>
  <si>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</si>
  <si>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</si>
  <si>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</si>
  <si>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</si>
  <si>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</si>
  <si>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</si>
  <si>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</si>
  <si>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</si>
  <si>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</si>
  <si>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</si>
  <si>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</si>
  <si>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</si>
  <si>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</si>
  <si>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</si>
  <si>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</si>
  <si>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</si>
  <si>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</si>
  <si>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</si>
  <si>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</si>
  <si>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</si>
  <si>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</si>
  <si>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</si>
  <si>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</si>
  <si>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</si>
  <si>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</si>
  <si>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</si>
  <si>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</si>
  <si>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</si>
  <si>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</si>
  <si>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</si>
  <si>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</si>
  <si>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</si>
  <si>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</si>
  <si>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</si>
  <si>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</si>
  <si>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</si>
  <si>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</si>
  <si>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</si>
  <si>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</si>
  <si>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</si>
  <si>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</si>
  <si>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</si>
  <si>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</si>
  <si>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</si>
  <si>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</si>
  <si>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</si>
  <si>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</si>
  <si>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</si>
  <si>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</si>
  <si>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</si>
  <si>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</si>
  <si>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</si>
  <si>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</si>
  <si>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</si>
  <si>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</si>
  <si>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</si>
  <si>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</si>
  <si>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</si>
  <si>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</si>
  <si>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</si>
  <si>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</si>
  <si>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</si>
  <si>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</si>
  <si>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</si>
  <si>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</si>
  <si>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</si>
  <si>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</si>
  <si>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</si>
  <si>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</si>
  <si>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</si>
  <si>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</si>
  <si>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</si>
  <si>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</si>
  <si>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</si>
  <si>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</si>
  <si>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</si>
  <si>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</si>
  <si>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</si>
  <si>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</si>
  <si>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</si>
  <si>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</si>
  <si>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</si>
  <si>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</si>
  <si>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</si>
  <si>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</si>
  <si>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</si>
  <si>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</si>
  <si>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</si>
  <si>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</si>
  <si>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</si>
  <si>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</si>
  <si>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</si>
  <si>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</si>
  <si>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</si>
  <si>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</si>
  <si>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</si>
  <si>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</si>
  <si>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</si>
  <si>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</si>
  <si>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</si>
  <si>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</si>
  <si>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</si>
  <si>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</si>
  <si>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</si>
  <si>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</si>
  <si>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</si>
  <si>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</si>
  <si>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</si>
  <si>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</si>
  <si>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</si>
  <si>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</si>
  <si>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</si>
  <si>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</si>
  <si>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</si>
  <si>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</si>
  <si>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</si>
  <si>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</si>
  <si>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</si>
  <si>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</si>
  <si>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</si>
  <si>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</si>
  <si>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</si>
  <si>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</si>
  <si>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</si>
  <si>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</si>
  <si>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</si>
  <si>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</si>
  <si>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</si>
  <si>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</si>
  <si>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</si>
  <si>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</si>
  <si>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</si>
  <si>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</si>
  <si>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</si>
  <si>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</si>
  <si>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</si>
  <si>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</si>
  <si>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</si>
  <si>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</si>
  <si>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</si>
  <si>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</si>
  <si>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</si>
  <si>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</si>
  <si>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</si>
  <si>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</si>
  <si>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</si>
  <si>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</si>
  <si>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</si>
  <si>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</si>
  <si>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</si>
  <si>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</si>
  <si>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</si>
  <si>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</si>
  <si>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</si>
  <si>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</si>
  <si>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</si>
  <si>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</si>
  <si>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</si>
  <si>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</si>
  <si>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</si>
  <si>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</si>
  <si>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</si>
  <si>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</si>
  <si>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</si>
  <si>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</si>
  <si>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</si>
  <si>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</si>
  <si>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</si>
  <si>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</si>
  <si>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</si>
  <si>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</si>
  <si>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</si>
  <si>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</si>
  <si>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</si>
  <si>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</si>
  <si>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</si>
  <si>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</si>
  <si>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</si>
  <si>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</si>
  <si>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</si>
  <si>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</si>
  <si>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</si>
  <si>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</si>
  <si>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</si>
  <si>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</si>
  <si>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</si>
  <si>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</si>
  <si>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</si>
  <si>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</si>
  <si>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</si>
  <si>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</si>
  <si>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</si>
  <si>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</si>
  <si>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</si>
  <si>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</si>
  <si>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</si>
  <si>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</si>
  <si>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</si>
  <si>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</si>
  <si>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</si>
  <si>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</si>
  <si>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</si>
  <si>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</si>
  <si>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</si>
  <si>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</si>
  <si>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</si>
  <si>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</si>
  <si>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</si>
  <si>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</si>
  <si>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</si>
  <si>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</si>
  <si>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</si>
  <si>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</si>
  <si>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</si>
  <si>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</si>
  <si>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</si>
  <si>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</si>
  <si>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</si>
  <si>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</si>
  <si>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</si>
  <si>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</si>
  <si>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</si>
  <si>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</si>
  <si>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</si>
  <si>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</si>
  <si>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</si>
  <si>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</si>
  <si>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</si>
  <si>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</si>
  <si>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</si>
  <si>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</si>
  <si>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</si>
  <si>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</si>
  <si>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</si>
  <si>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</si>
  <si>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</si>
  <si>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</si>
  <si>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</si>
  <si>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</si>
  <si>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</si>
  <si>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</si>
  <si>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</si>
  <si>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</si>
  <si>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</si>
  <si>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</si>
  <si>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</si>
  <si>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</si>
  <si>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</si>
  <si>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</si>
  <si>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</si>
  <si>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</si>
  <si>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</si>
  <si>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</si>
  <si>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</si>
  <si>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</si>
  <si>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</si>
  <si>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</si>
  <si>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</si>
  <si>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</si>
  <si>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</si>
  <si>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</si>
  <si>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</si>
  <si>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</si>
  <si>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</si>
  <si>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</si>
  <si>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</si>
  <si>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</si>
  <si>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</si>
  <si>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</si>
  <si>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</si>
  <si>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</si>
  <si>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</si>
  <si>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</si>
  <si>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</si>
  <si>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</si>
  <si>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</si>
  <si>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</si>
  <si>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</si>
  <si>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</si>
  <si>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</si>
  <si>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</si>
  <si>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</si>
  <si>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</si>
  <si>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</si>
  <si>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</si>
  <si>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</si>
  <si>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</si>
  <si>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</si>
  <si>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</si>
  <si>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</si>
  <si>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</si>
  <si>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</si>
  <si>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</si>
  <si>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</si>
  <si>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</si>
  <si>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</si>
  <si>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</si>
  <si>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</si>
  <si>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</si>
  <si>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</si>
  <si>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</si>
  <si>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</si>
  <si>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</si>
  <si>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</si>
  <si>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</si>
  <si>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</si>
  <si>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</si>
  <si>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</si>
  <si>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</si>
  <si>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</si>
  <si>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</si>
  <si>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</si>
  <si>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</si>
  <si>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</si>
  <si>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</si>
  <si>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</si>
  <si>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</si>
  <si>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</si>
  <si>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</si>
  <si>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</si>
  <si>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</si>
  <si>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</si>
  <si>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</si>
  <si>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</si>
  <si>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</si>
  <si>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</si>
  <si>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</si>
  <si>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</si>
  <si>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</si>
  <si>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</si>
  <si>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</si>
  <si>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</si>
  <si>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</si>
  <si>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</si>
  <si>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</si>
  <si>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</si>
  <si>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</si>
  <si>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</si>
  <si>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</si>
  <si>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</si>
  <si>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</si>
  <si>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</si>
  <si>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</si>
  <si>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</si>
  <si>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</si>
  <si>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</si>
  <si>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</si>
  <si>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</si>
  <si>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</si>
  <si>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</si>
  <si>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</si>
  <si>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</si>
  <si>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</si>
  <si>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</si>
  <si>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</si>
  <si>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</si>
  <si>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</si>
  <si>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</si>
  <si>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</si>
  <si>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</si>
  <si>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</si>
  <si>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</si>
  <si>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</si>
  <si>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</si>
  <si>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</si>
  <si>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</si>
  <si>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</si>
  <si>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</si>
  <si>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</si>
  <si>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</si>
  <si>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</si>
  <si>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</si>
  <si>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</si>
  <si>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</si>
  <si>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</si>
  <si>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</si>
  <si>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</si>
  <si>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</si>
  <si>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</si>
  <si>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</si>
  <si>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</si>
  <si>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</si>
  <si>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</si>
  <si>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</si>
  <si>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</si>
  <si>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</si>
  <si>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</si>
  <si>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</si>
  <si>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</si>
  <si>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</si>
  <si>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</si>
  <si>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</si>
  <si>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</si>
  <si>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</si>
  <si>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</si>
  <si>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</si>
  <si>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</si>
  <si>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</si>
  <si>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</si>
  <si>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</si>
  <si>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</si>
  <si>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</si>
  <si>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</si>
  <si>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</si>
  <si>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</si>
  <si>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</si>
  <si>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</si>
  <si>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</si>
  <si>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</si>
  <si>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</si>
  <si>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</si>
  <si>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</si>
  <si>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</si>
  <si>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</si>
  <si>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</si>
  <si>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</si>
  <si>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</si>
  <si>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</si>
  <si>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</si>
  <si>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</si>
  <si>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</si>
  <si>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</si>
  <si>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</si>
  <si>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</si>
  <si>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</si>
  <si>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</si>
  <si>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</si>
  <si>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</si>
  <si>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</si>
  <si>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</si>
  <si>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</si>
  <si>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</si>
  <si>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</si>
  <si>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</si>
  <si>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</si>
  <si>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</si>
  <si>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</si>
  <si>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</si>
  <si>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</si>
  <si>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</si>
  <si>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</si>
  <si>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</si>
  <si>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</si>
  <si>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</si>
  <si>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</si>
  <si>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</si>
  <si>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</si>
  <si>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</si>
  <si>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</si>
  <si>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</si>
  <si>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</si>
  <si>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</si>
  <si>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</si>
  <si>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</si>
  <si>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</si>
  <si>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</si>
  <si>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</si>
  <si>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</si>
  <si>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</si>
  <si>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</si>
  <si>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</si>
  <si>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</si>
  <si>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</si>
  <si>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</si>
  <si>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</si>
  <si>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</si>
  <si>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</si>
  <si>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</si>
  <si>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</si>
  <si>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</si>
  <si>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</si>
  <si>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</si>
  <si>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</si>
  <si>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</si>
  <si>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</si>
  <si>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</si>
  <si>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</si>
  <si>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</si>
  <si>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</si>
  <si>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</si>
  <si>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</si>
  <si>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</si>
  <si>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</si>
  <si>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</si>
  <si>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</si>
  <si>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</si>
  <si>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</si>
  <si>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</si>
  <si>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</si>
  <si>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</si>
  <si>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</si>
  <si>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</si>
  <si>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</si>
  <si>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</si>
  <si>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</si>
  <si>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</si>
  <si>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</si>
  <si>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</si>
  <si>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</si>
  <si>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</si>
  <si>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</si>
  <si>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</si>
  <si>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</si>
  <si>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</si>
  <si>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</si>
  <si>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</si>
  <si>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</si>
  <si>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</si>
  <si>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</si>
  <si>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</si>
  <si>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</si>
  <si>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</si>
  <si>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</si>
  <si>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</si>
  <si>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</si>
  <si>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</si>
  <si>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</si>
  <si>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</si>
  <si>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</si>
  <si>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</si>
  <si>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</si>
  <si>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</si>
  <si>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</si>
  <si>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</si>
  <si>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</si>
  <si>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</si>
  <si>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</si>
  <si>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</si>
  <si>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</si>
  <si>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</si>
  <si>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</si>
  <si>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</si>
  <si>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</si>
  <si>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</si>
  <si>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</si>
  <si>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</si>
  <si>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</si>
  <si>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</si>
  <si>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</si>
  <si>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</si>
  <si>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</si>
  <si>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</si>
  <si>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</si>
  <si>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</si>
  <si>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</si>
  <si>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</si>
  <si>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</si>
  <si>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</si>
  <si>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</si>
  <si>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</si>
  <si>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</si>
  <si>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</si>
  <si>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</si>
  <si>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</si>
  <si>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</si>
  <si>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</si>
  <si>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</si>
  <si>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</si>
  <si>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</si>
  <si>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</si>
  <si>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</si>
  <si>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</si>
  <si>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</si>
  <si>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</si>
  <si>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</si>
  <si>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</si>
  <si>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</si>
  <si>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</si>
  <si>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</si>
  <si>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</si>
  <si>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</si>
  <si>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</si>
  <si>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</si>
  <si>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</si>
  <si>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</si>
  <si>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</si>
  <si>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</si>
  <si>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</si>
  <si>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</si>
  <si>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</si>
  <si>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</si>
  <si>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</si>
  <si>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</si>
  <si>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</si>
  <si>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</si>
  <si>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</si>
  <si>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</si>
  <si>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</si>
  <si>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</si>
  <si>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</si>
  <si>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</si>
  <si>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</si>
  <si>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</si>
  <si>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</si>
  <si>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</si>
  <si>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</si>
  <si>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</si>
  <si>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</si>
  <si>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</si>
  <si>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</si>
  <si>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</si>
  <si>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</si>
  <si>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</si>
  <si>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</si>
  <si>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</si>
  <si>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</si>
  <si>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</si>
  <si>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</si>
  <si>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</si>
  <si>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</si>
  <si>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</si>
  <si>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</si>
  <si>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</si>
  <si>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</si>
  <si>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</si>
  <si>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</si>
  <si>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</si>
  <si>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</si>
  <si>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</si>
  <si>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</si>
  <si>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</si>
  <si>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</si>
  <si>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</si>
  <si>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</si>
  <si>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</si>
  <si>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</si>
  <si>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</si>
  <si>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</si>
  <si>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</si>
  <si>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</si>
  <si>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</si>
  <si>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</si>
  <si>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</si>
  <si>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</si>
  <si>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</si>
  <si>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</si>
  <si>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</si>
  <si>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</si>
  <si>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</si>
  <si>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</si>
  <si>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</si>
  <si>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</si>
  <si>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</si>
  <si>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</si>
  <si>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</si>
  <si>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</si>
  <si>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</si>
  <si>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</si>
  <si>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</si>
  <si>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</si>
  <si>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</si>
  <si>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</si>
  <si>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</si>
  <si>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</si>
  <si>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</si>
  <si>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</si>
  <si>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</si>
  <si>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</si>
  <si>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</si>
  <si>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</si>
  <si>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</si>
  <si>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</si>
  <si>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</si>
  <si>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</si>
  <si>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</si>
  <si>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</si>
  <si>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</si>
  <si>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</si>
  <si>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</si>
  <si>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</si>
  <si>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</si>
  <si>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</si>
  <si>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</si>
  <si>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</si>
  <si>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</si>
  <si>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</si>
  <si>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</si>
  <si>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</si>
  <si>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</si>
  <si>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</si>
  <si>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</si>
  <si>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</si>
  <si>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</si>
  <si>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</si>
  <si>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</si>
  <si>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</si>
  <si>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</si>
  <si>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</si>
  <si>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</si>
  <si>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</si>
  <si>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</si>
  <si>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</si>
  <si>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</si>
  <si>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</si>
  <si>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</si>
  <si>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</si>
  <si>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</si>
  <si>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</si>
  <si>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</si>
  <si>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</si>
  <si>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</si>
  <si>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</si>
  <si>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</si>
  <si>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</si>
  <si>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</si>
  <si>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</si>
  <si>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</si>
  <si>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</si>
  <si>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</si>
  <si>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</si>
  <si>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</si>
  <si>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</si>
  <si>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</si>
  <si>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</si>
  <si>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</si>
  <si>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</si>
  <si>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</si>
  <si>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</si>
  <si>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</si>
  <si>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</si>
  <si>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</si>
  <si>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</si>
  <si>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</si>
  <si>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</si>
  <si>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</si>
  <si>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</si>
  <si>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</si>
  <si>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</si>
  <si>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</si>
  <si>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</si>
  <si>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</si>
  <si>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</si>
  <si>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</si>
  <si>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</si>
  <si>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</si>
  <si>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</si>
  <si>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</si>
  <si>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</si>
  <si>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</si>
  <si>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</si>
  <si>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</si>
  <si>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</si>
  <si>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</si>
  <si>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</si>
  <si>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</si>
  <si>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</si>
  <si>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</si>
  <si>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</si>
  <si>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</si>
  <si>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</si>
  <si>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</si>
  <si>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</si>
  <si>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</si>
  <si>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</si>
  <si>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</si>
  <si>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</si>
  <si>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</si>
  <si>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</si>
  <si>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</si>
  <si>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</si>
  <si>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</si>
  <si>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</si>
  <si>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</si>
  <si>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</si>
  <si>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</si>
  <si>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</si>
  <si>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</si>
  <si>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</si>
  <si>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</si>
  <si>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</si>
  <si>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</si>
  <si>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</si>
  <si>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</si>
  <si>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</si>
  <si>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</si>
  <si>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</si>
  <si>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</si>
  <si>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</si>
  <si>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</si>
  <si>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</si>
  <si>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</si>
  <si>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</si>
  <si>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</si>
  <si>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</si>
  <si>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</si>
  <si>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</si>
  <si>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</si>
  <si>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</si>
  <si>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</si>
  <si>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</si>
  <si>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</si>
  <si>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</si>
  <si>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</si>
  <si>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</si>
  <si>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</si>
  <si>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</si>
  <si>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</si>
  <si>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</si>
  <si>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</si>
  <si>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</si>
  <si>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</si>
  <si>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</si>
  <si>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</si>
  <si>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</si>
  <si>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</si>
  <si>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</si>
  <si>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</si>
  <si>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</si>
  <si>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</si>
  <si>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</si>
  <si>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</si>
  <si>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</si>
  <si>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</si>
  <si>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</si>
  <si>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</si>
  <si>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</si>
  <si>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</si>
  <si>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</si>
  <si>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</si>
  <si>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</si>
  <si>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</si>
  <si>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</si>
  <si>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</si>
  <si>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</si>
  <si>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</si>
  <si>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</si>
  <si>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</si>
  <si>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</si>
  <si>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</si>
  <si>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</si>
  <si>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</si>
  <si>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</si>
  <si>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</si>
  <si>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</si>
  <si>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</si>
  <si>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</si>
  <si>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</si>
  <si>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</si>
  <si>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</si>
  <si>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</si>
  <si>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</si>
  <si>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</si>
  <si>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</si>
  <si>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</si>
  <si>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</si>
  <si>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</si>
  <si>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</si>
  <si>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</si>
  <si>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</si>
  <si>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</si>
  <si>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</si>
  <si>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</si>
  <si>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</si>
  <si>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</si>
  <si>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</si>
  <si>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</si>
  <si>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</si>
  <si>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</si>
  <si>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</si>
  <si>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</si>
  <si>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</si>
  <si>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</si>
  <si>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</si>
  <si>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</si>
  <si>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</si>
  <si>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</si>
  <si>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</si>
  <si>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</si>
  <si>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</si>
  <si>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</si>
  <si>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</si>
  <si>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</si>
  <si>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</si>
  <si>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</si>
  <si>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</si>
  <si>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</si>
  <si>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</si>
  <si>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</si>
  <si>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</si>
  <si>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</si>
  <si>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</si>
  <si>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</si>
  <si>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</si>
  <si>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</si>
  <si>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</si>
  <si>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</si>
  <si>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</si>
  <si>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</si>
  <si>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</si>
  <si>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</si>
  <si>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</si>
  <si>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</si>
  <si>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</si>
  <si>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</si>
  <si>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</si>
  <si>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</si>
  <si>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</si>
  <si>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</si>
  <si>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</si>
  <si>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</si>
  <si>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</si>
  <si>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</si>
  <si>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</si>
  <si>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</si>
  <si>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</si>
  <si>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</si>
  <si>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</si>
  <si>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</si>
  <si>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</si>
  <si>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</si>
  <si>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</si>
  <si>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</si>
  <si>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</si>
  <si>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</si>
  <si>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</si>
  <si>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</si>
  <si>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</si>
  <si>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</si>
  <si>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</si>
  <si>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</si>
  <si>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</si>
  <si>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</si>
  <si>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</si>
  <si>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</si>
  <si>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</si>
  <si>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</si>
  <si>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</si>
  <si>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</si>
  <si>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</si>
  <si>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</si>
  <si>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</si>
  <si>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</si>
  <si>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</si>
  <si>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</si>
  <si>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</si>
  <si>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</si>
  <si>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</si>
  <si>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</si>
  <si>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</si>
  <si>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</si>
  <si>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</si>
  <si>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</si>
  <si>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</si>
  <si>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</si>
  <si>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</si>
  <si>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</si>
  <si>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</si>
  <si>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</si>
  <si>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</si>
  <si>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</si>
  <si>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</si>
  <si>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</si>
  <si>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</si>
  <si>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</si>
  <si>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</si>
  <si>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</si>
  <si>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</si>
  <si>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</si>
  <si>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</si>
  <si>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</si>
  <si>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</si>
  <si>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</si>
  <si>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</si>
  <si>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</si>
  <si>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</si>
  <si>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</si>
  <si>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</si>
  <si>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</si>
  <si>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</si>
  <si>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</si>
  <si>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</si>
  <si>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</si>
  <si>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</si>
  <si>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</si>
  <si>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</si>
  <si>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</si>
  <si>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</si>
  <si>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</si>
  <si>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</si>
  <si>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</si>
  <si>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</si>
  <si>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</si>
  <si>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</si>
  <si>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</si>
  <si>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</si>
  <si>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</si>
  <si>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</si>
  <si>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</si>
  <si>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</si>
  <si>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</si>
  <si>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</si>
  <si>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</si>
  <si>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</si>
  <si>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</si>
  <si>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</si>
  <si>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</si>
  <si>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</si>
  <si>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</si>
  <si>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</si>
  <si>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</si>
  <si>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</si>
  <si>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</si>
  <si>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</si>
  <si>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</si>
  <si>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</si>
  <si>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</si>
  <si>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</si>
  <si>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</si>
  <si>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</si>
  <si>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</si>
  <si>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</si>
  <si>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</si>
  <si>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</si>
  <si>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</si>
  <si>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</si>
  <si>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</si>
  <si>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</si>
  <si>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</si>
  <si>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</si>
  <si>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</si>
  <si>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</si>
  <si>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</si>
  <si>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</si>
  <si>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</si>
  <si>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</si>
  <si>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</si>
  <si>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</si>
  <si>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</si>
  <si>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</si>
  <si>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</si>
  <si>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</si>
  <si>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</si>
  <si>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</si>
  <si>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</si>
  <si>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</si>
  <si>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</si>
  <si>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</si>
  <si>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</si>
  <si>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</si>
  <si>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</si>
  <si>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</si>
  <si>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</si>
  <si>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</si>
  <si>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</si>
  <si>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</si>
  <si>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</si>
  <si>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</si>
  <si>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</si>
  <si>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</si>
  <si>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</si>
  <si>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</si>
  <si>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</si>
  <si>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</si>
  <si>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</si>
  <si>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</si>
  <si>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</si>
  <si>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</si>
  <si>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</si>
  <si>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</si>
  <si>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</si>
  <si>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</si>
  <si>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</si>
  <si>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</si>
  <si>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</si>
  <si>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</si>
  <si>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</si>
  <si>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</si>
  <si>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</si>
  <si>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</si>
  <si>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</si>
  <si>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</si>
  <si>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</si>
  <si>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</si>
  <si>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</si>
  <si>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</si>
  <si>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</si>
  <si>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</si>
  <si>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</si>
  <si>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</si>
  <si>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</si>
  <si>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</si>
  <si>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</si>
  <si>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</si>
  <si>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</si>
  <si>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</si>
  <si>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</si>
  <si>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</si>
  <si>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</si>
  <si>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</si>
  <si>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</si>
  <si>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</si>
  <si>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</si>
  <si>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</si>
  <si>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</si>
  <si>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</si>
  <si>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</si>
  <si>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</si>
  <si>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</si>
  <si>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</si>
  <si>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</si>
  <si>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</si>
  <si>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</si>
  <si>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</si>
  <si>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</si>
  <si>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</si>
  <si>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</si>
  <si>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</si>
  <si>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</si>
  <si>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</si>
  <si>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</si>
  <si>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</si>
  <si>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</si>
  <si>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</si>
  <si>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</si>
  <si>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</si>
  <si>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</si>
  <si>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</si>
  <si>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</si>
  <si>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</si>
  <si>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</si>
  <si>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</si>
  <si>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</si>
  <si>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</si>
  <si>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</si>
  <si>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</si>
  <si>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</si>
  <si>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</si>
  <si>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</si>
  <si>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</si>
  <si>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</si>
  <si>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</si>
  <si>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</si>
  <si>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</si>
  <si>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</si>
  <si>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</si>
  <si>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</si>
  <si>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</si>
  <si>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</si>
  <si>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</si>
  <si>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</si>
  <si>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</si>
  <si>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</si>
  <si>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</si>
  <si>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</si>
  <si>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</si>
  <si>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</si>
  <si>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</si>
  <si>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</si>
  <si>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</si>
  <si>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</si>
  <si>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</si>
  <si>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</si>
  <si>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</si>
  <si>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</si>
  <si>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</si>
  <si>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</si>
  <si>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</si>
  <si>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</si>
  <si>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</si>
  <si>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</si>
  <si>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</si>
  <si>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</si>
  <si>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</si>
  <si>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</si>
  <si>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</si>
  <si>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</si>
  <si>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</si>
  <si>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</si>
  <si>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</si>
  <si>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</si>
  <si>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</si>
  <si>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</si>
  <si>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</si>
  <si>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</si>
  <si>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</si>
  <si>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</si>
  <si>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</si>
  <si>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</si>
  <si>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</si>
  <si>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</si>
  <si>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</si>
  <si>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</si>
  <si>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</si>
  <si>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</si>
  <si>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</si>
  <si>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</si>
  <si>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</si>
  <si>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</si>
  <si>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</si>
  <si>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</si>
  <si>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</si>
  <si>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</si>
  <si>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</si>
  <si>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</si>
  <si>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</si>
  <si>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</si>
  <si>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</si>
  <si>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</si>
  <si>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</si>
  <si>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</si>
  <si>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</si>
  <si>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</si>
  <si>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</si>
  <si>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</si>
  <si>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</si>
  <si>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</si>
  <si>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</si>
  <si>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</si>
  <si>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</si>
  <si>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</si>
  <si>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</si>
  <si>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</si>
  <si>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</si>
  <si>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</si>
  <si>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</si>
  <si>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</si>
  <si>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</si>
  <si>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</si>
  <si>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</si>
  <si>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</si>
  <si>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</si>
  <si>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</si>
  <si>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</si>
  <si>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</si>
  <si>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</si>
  <si>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</si>
  <si>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</si>
  <si>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</si>
  <si>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</si>
  <si>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</si>
  <si>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</si>
  <si>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</si>
  <si>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</si>
  <si>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</si>
  <si>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</si>
  <si>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</si>
  <si>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</si>
  <si>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</si>
  <si>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</si>
  <si>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</si>
  <si>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</si>
  <si>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</si>
  <si>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</si>
  <si>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</si>
  <si>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</si>
  <si>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</si>
  <si>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</si>
  <si>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</si>
  <si>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</si>
  <si>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</si>
  <si>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</si>
  <si>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</si>
  <si>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</si>
  <si>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</si>
  <si>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</si>
  <si>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</si>
  <si>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</si>
  <si>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</si>
  <si>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</si>
  <si>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</si>
  <si>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</si>
  <si>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</si>
  <si>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</si>
  <si>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</si>
  <si>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</si>
  <si>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</si>
  <si>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</si>
  <si>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</si>
  <si>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</si>
  <si>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</si>
  <si>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</si>
  <si>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</si>
  <si>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</si>
  <si>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</si>
  <si>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</si>
  <si>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</si>
  <si>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</si>
  <si>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</si>
  <si>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</si>
  <si>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</si>
  <si>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</si>
  <si>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</si>
  <si>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</si>
  <si>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</si>
  <si>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</si>
  <si>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</si>
  <si>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</si>
  <si>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</si>
  <si>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</si>
  <si>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</si>
  <si>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</si>
  <si>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</si>
  <si>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</si>
  <si>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</si>
  <si>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</si>
  <si>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</si>
  <si>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</si>
  <si>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</si>
  <si>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</si>
  <si>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</si>
  <si>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</si>
  <si>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</si>
  <si>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</si>
  <si>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</si>
  <si>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</si>
  <si>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</si>
  <si>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</si>
  <si>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</si>
  <si>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</si>
  <si>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</si>
  <si>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</si>
  <si>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</si>
  <si>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</si>
  <si>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</si>
  <si>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</si>
  <si>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</si>
  <si>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</si>
  <si>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</si>
  <si>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</si>
  <si>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</si>
  <si>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</si>
  <si>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</si>
  <si>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</si>
  <si>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</si>
  <si>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</si>
  <si>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</si>
  <si>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</si>
  <si>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</si>
  <si>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</si>
  <si>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</si>
  <si>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</si>
  <si>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</si>
  <si>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</si>
  <si>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</si>
  <si>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</si>
  <si>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</si>
  <si>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</si>
  <si>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</si>
  <si>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</si>
  <si>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</si>
  <si>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</si>
  <si>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</si>
  <si>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</si>
  <si>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</si>
  <si>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</si>
  <si>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</si>
  <si>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</si>
  <si>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</si>
  <si>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</si>
  <si>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</si>
  <si>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</si>
  <si>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</si>
  <si>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</si>
  <si>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</si>
  <si>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</si>
  <si>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</si>
  <si>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</si>
  <si>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</si>
  <si>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</si>
  <si>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</si>
  <si>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</si>
  <si>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</si>
  <si>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</si>
  <si>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</si>
  <si>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</si>
  <si>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</si>
  <si>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</si>
  <si>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</si>
  <si>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</si>
  <si>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</si>
  <si>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</si>
  <si>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</si>
  <si>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</si>
  <si>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</si>
  <si>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</si>
  <si>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</si>
  <si>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</si>
  <si>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</si>
  <si>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</si>
  <si>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</si>
  <si>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</si>
  <si>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</si>
  <si>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</si>
  <si>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</si>
  <si>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</si>
  <si>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</si>
  <si>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</si>
  <si>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</si>
  <si>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</si>
  <si>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</si>
  <si>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</si>
  <si>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</si>
  <si>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</si>
  <si>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</si>
  <si>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</si>
  <si>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</si>
  <si>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</si>
  <si>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</si>
  <si>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</si>
  <si>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</si>
  <si>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</si>
  <si>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</si>
  <si>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</si>
  <si>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</si>
  <si>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</si>
  <si>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</si>
  <si>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</si>
  <si>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</si>
  <si>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</si>
  <si>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</si>
  <si>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</si>
  <si>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</si>
  <si>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</si>
  <si>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</si>
  <si>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</si>
  <si>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</si>
  <si>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</si>
  <si>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</si>
  <si>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</si>
  <si>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</si>
  <si>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</si>
  <si>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</si>
  <si>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</si>
  <si>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</si>
  <si>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</si>
  <si>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</si>
  <si>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</si>
  <si>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</si>
  <si>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</si>
  <si>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</si>
  <si>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</si>
  <si>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</si>
  <si>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</si>
  <si>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</si>
  <si>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</si>
  <si>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</si>
  <si>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</si>
  <si>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</si>
  <si>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</si>
  <si>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</si>
  <si>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</si>
  <si>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</si>
  <si>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</si>
  <si>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</si>
  <si>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</si>
  <si>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</si>
  <si>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</si>
  <si>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</si>
  <si>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</si>
  <si>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</si>
  <si>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</si>
  <si>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</si>
  <si>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</si>
  <si>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</si>
  <si>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</si>
  <si>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</si>
  <si>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</si>
  <si>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</si>
  <si>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</si>
  <si>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</si>
  <si>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</si>
  <si>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</si>
  <si>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</si>
  <si>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</si>
  <si>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</si>
  <si>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</si>
  <si>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</si>
  <si>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</si>
  <si>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</si>
  <si>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</si>
  <si>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</si>
  <si>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</si>
  <si>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</si>
  <si>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</si>
  <si>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</si>
  <si>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</si>
  <si>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</si>
  <si>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</si>
  <si>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</si>
  <si>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</si>
  <si>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</si>
  <si>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</si>
  <si>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</si>
  <si>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</si>
  <si>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</si>
  <si>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</si>
  <si>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</si>
  <si>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</si>
  <si>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</si>
  <si>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</si>
  <si>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</si>
  <si>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</si>
  <si>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</si>
  <si>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</si>
  <si>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</si>
  <si>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</si>
  <si>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</si>
  <si>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</si>
  <si>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</si>
  <si>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</si>
  <si>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</si>
  <si>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</si>
  <si>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</si>
  <si>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</si>
  <si>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</si>
  <si>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</si>
  <si>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</si>
  <si>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</si>
  <si>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</si>
  <si>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</si>
  <si>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</si>
  <si>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</si>
  <si>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</si>
  <si>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</si>
  <si>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</si>
  <si>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</si>
  <si>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</si>
  <si>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</si>
  <si>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</si>
  <si>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</si>
  <si>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</si>
  <si>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</si>
  <si>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</si>
  <si>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</si>
  <si>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</si>
  <si>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</si>
  <si>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</si>
  <si>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</si>
  <si>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</si>
  <si>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</si>
  <si>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</si>
  <si>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</si>
  <si>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</si>
  <si>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</si>
  <si>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</si>
  <si>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</si>
  <si>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</si>
  <si>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</si>
  <si>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</si>
  <si>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</si>
  <si>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</si>
  <si>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</si>
  <si>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</si>
  <si>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</si>
  <si>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</si>
  <si>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</si>
  <si>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</si>
  <si>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</si>
  <si>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</si>
  <si>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</si>
  <si>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</si>
  <si>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</si>
  <si>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</si>
  <si>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</si>
  <si>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</si>
  <si>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</si>
  <si>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</si>
  <si>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</si>
  <si>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</si>
  <si>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</si>
  <si>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</si>
  <si>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</si>
  <si>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</si>
  <si>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</si>
  <si>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</si>
  <si>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</si>
  <si>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</si>
  <si>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</si>
  <si>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</si>
  <si>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</si>
  <si>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</si>
  <si>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</si>
  <si>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</si>
  <si>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</si>
  <si>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</si>
  <si>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</si>
  <si>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</si>
  <si>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</si>
  <si>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</si>
  <si>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</si>
  <si>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</si>
  <si>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</si>
  <si>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</si>
  <si>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</si>
  <si>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</si>
  <si>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</si>
  <si>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</si>
  <si>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</si>
  <si>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</si>
  <si>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</si>
  <si>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</si>
  <si>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</si>
  <si>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</si>
  <si>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</si>
  <si>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</si>
  <si>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</si>
  <si>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</si>
  <si>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</si>
  <si>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</si>
  <si>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</si>
  <si>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</si>
  <si>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</si>
  <si>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</si>
  <si>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</si>
  <si>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</si>
  <si>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</si>
  <si>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</si>
  <si>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</si>
  <si>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</si>
  <si>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</si>
  <si>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</si>
  <si>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</si>
  <si>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</si>
  <si>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</si>
  <si>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</si>
  <si>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</si>
  <si>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</si>
  <si>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</si>
  <si>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</si>
  <si>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</si>
  <si>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</si>
  <si>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</si>
  <si>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</si>
  <si>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</si>
  <si>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</si>
  <si>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</si>
  <si>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</si>
  <si>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</si>
  <si>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</si>
  <si>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</si>
  <si>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</si>
  <si>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</si>
  <si>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</si>
  <si>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</si>
  <si>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</si>
  <si>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</si>
  <si>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</si>
  <si>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</si>
  <si>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</si>
  <si>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</si>
  <si>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</si>
  <si>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</si>
  <si>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</si>
  <si>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</si>
  <si>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</si>
  <si>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</si>
  <si>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</si>
  <si>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</si>
  <si>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</si>
  <si>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</si>
  <si>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</si>
  <si>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</si>
  <si>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</si>
  <si>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</si>
  <si>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</si>
  <si>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</si>
  <si>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</si>
  <si>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</si>
  <si>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</si>
  <si>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</si>
  <si>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</si>
  <si>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</si>
  <si>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</si>
  <si>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</si>
  <si>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</si>
  <si>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</si>
  <si>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</si>
  <si>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</si>
  <si>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</si>
  <si>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</si>
  <si>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</si>
  <si>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</si>
  <si>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</si>
  <si>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</si>
  <si>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</si>
  <si>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</si>
  <si>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</si>
  <si>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</si>
  <si>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</si>
  <si>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</si>
  <si>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</si>
  <si>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</si>
  <si>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</si>
  <si>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</si>
  <si>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</si>
  <si>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</si>
  <si>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</si>
  <si>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</si>
  <si>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</si>
  <si>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</si>
  <si>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</si>
  <si>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</si>
  <si>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</si>
  <si>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</si>
  <si>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</si>
  <si>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</si>
  <si>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</si>
  <si>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</si>
  <si>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</si>
  <si>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</si>
  <si>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</si>
  <si>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</si>
  <si>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</si>
  <si>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</si>
  <si>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</si>
  <si>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</si>
  <si>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</si>
  <si>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</si>
  <si>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</si>
  <si>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</si>
  <si>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</si>
  <si>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</si>
  <si>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</si>
  <si>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</si>
  <si>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</si>
  <si>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</si>
  <si>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</si>
  <si>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</si>
  <si>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</si>
  <si>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</si>
  <si>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</si>
  <si>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</si>
  <si>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</si>
  <si>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</si>
  <si>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</si>
  <si>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</si>
  <si>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</si>
  <si>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</si>
  <si>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</si>
  <si>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</si>
  <si>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</si>
  <si>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</si>
  <si>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</si>
  <si>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</si>
  <si>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</si>
  <si>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</si>
  <si>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</si>
  <si>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</si>
  <si>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</si>
  <si>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</si>
  <si>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</si>
  <si>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</si>
  <si>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</si>
  <si>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</si>
  <si>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</si>
  <si>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</si>
  <si>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</si>
  <si>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</si>
  <si>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</si>
  <si>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</si>
  <si>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</si>
  <si>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</si>
  <si>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</si>
  <si>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</si>
  <si>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</si>
  <si>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</si>
  <si>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</si>
  <si>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</si>
  <si>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</si>
  <si>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</si>
  <si>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</si>
  <si>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</si>
  <si>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</si>
  <si>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</si>
  <si>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</si>
  <si>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</si>
  <si>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</si>
  <si>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</si>
  <si>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</si>
  <si>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</si>
  <si>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</si>
  <si>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</si>
  <si>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</si>
  <si>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</si>
  <si>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</si>
  <si>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</si>
  <si>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</si>
  <si>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</si>
  <si>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</si>
  <si>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</si>
  <si>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</si>
  <si>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</si>
  <si>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</si>
  <si>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</si>
  <si>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</si>
  <si>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</si>
  <si>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</si>
  <si>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</si>
  <si>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</si>
  <si>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</si>
  <si>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</si>
  <si>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</si>
  <si>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</si>
  <si>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</si>
  <si>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</si>
  <si>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</si>
  <si>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</si>
  <si>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</si>
  <si>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</si>
  <si>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</si>
  <si>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</si>
  <si>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</si>
  <si>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</si>
  <si>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</si>
  <si>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</si>
  <si>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</si>
  <si>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</si>
  <si>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</si>
  <si>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</si>
  <si>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</si>
  <si>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</si>
  <si>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</si>
  <si>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</si>
  <si>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</si>
  <si>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</si>
  <si>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</si>
  <si>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</si>
  <si>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</si>
  <si>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</si>
  <si>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</si>
  <si>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</si>
  <si>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</si>
  <si>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</si>
  <si>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</si>
  <si>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</si>
  <si>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</si>
  <si>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</si>
  <si>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</si>
  <si>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</si>
  <si>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</si>
  <si>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</si>
  <si>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</si>
  <si>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</si>
  <si>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</si>
  <si>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</si>
  <si>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</si>
  <si>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</si>
  <si>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</si>
  <si>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</si>
  <si>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</si>
  <si>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</si>
  <si>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</si>
  <si>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</si>
  <si>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</si>
  <si>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</si>
  <si>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</si>
  <si>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</si>
  <si>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</si>
  <si>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</si>
  <si>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</si>
  <si>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</si>
  <si>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</si>
  <si>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</si>
  <si>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</si>
  <si>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</si>
  <si>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</si>
  <si>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</si>
  <si>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</si>
  <si>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</si>
  <si>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</si>
  <si>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</si>
  <si>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</si>
  <si>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</si>
  <si>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</si>
  <si>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</si>
  <si>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</si>
  <si>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</si>
  <si>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</si>
  <si>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</si>
  <si>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</si>
  <si>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</si>
  <si>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</si>
  <si>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</si>
  <si>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</si>
  <si>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</si>
  <si>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</si>
  <si>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</si>
  <si>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</si>
  <si>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</si>
  <si>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</si>
  <si>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</si>
  <si>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</si>
  <si>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</si>
  <si>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</si>
  <si>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</si>
  <si>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</si>
  <si>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</si>
  <si>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</si>
  <si>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</si>
  <si>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</si>
  <si>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</si>
  <si>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</si>
  <si>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</si>
  <si>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</si>
  <si>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</si>
  <si>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</si>
  <si>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</si>
  <si>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</si>
  <si>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</si>
  <si>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</si>
  <si>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</si>
  <si>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</si>
  <si>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</si>
  <si>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</si>
  <si>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</si>
  <si>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</si>
  <si>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</si>
  <si>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</si>
  <si>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</si>
  <si>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</si>
  <si>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</si>
  <si>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</si>
  <si>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</si>
  <si>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</si>
  <si>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</si>
  <si>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</si>
  <si>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</si>
  <si>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</si>
  <si>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</si>
  <si>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</si>
  <si>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</si>
  <si>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</si>
  <si>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</si>
  <si>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</si>
  <si>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</si>
  <si>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</si>
  <si>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</si>
  <si>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</si>
  <si>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</si>
  <si>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</si>
  <si>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</si>
  <si>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</si>
  <si>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</si>
  <si>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</si>
  <si>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</si>
  <si>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</si>
  <si>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</si>
  <si>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</si>
  <si>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</si>
  <si>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</si>
  <si>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</si>
  <si>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</si>
  <si>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</si>
  <si>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</si>
  <si>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</si>
  <si>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</si>
  <si>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</si>
  <si>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</si>
  <si>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</si>
  <si>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</si>
  <si>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</si>
  <si>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</si>
  <si>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</si>
  <si>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</si>
  <si>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</si>
  <si>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</si>
  <si>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</si>
  <si>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</si>
  <si>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</si>
  <si>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</si>
  <si>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</si>
  <si>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</si>
  <si>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</si>
  <si>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</si>
  <si>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</si>
  <si>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</si>
  <si>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</si>
  <si>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</si>
  <si>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</si>
  <si>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</si>
  <si>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</si>
  <si>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</si>
  <si>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</si>
  <si>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</si>
  <si>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</si>
  <si>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</si>
  <si>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</si>
  <si>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</si>
  <si>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</si>
  <si>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</si>
  <si>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</si>
  <si>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</si>
  <si>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</si>
  <si>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</si>
  <si>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</si>
  <si>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</si>
  <si>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</si>
  <si>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</si>
  <si>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</si>
  <si>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</si>
  <si>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</si>
  <si>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</si>
  <si>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</si>
  <si>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</si>
  <si>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</si>
  <si>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</si>
  <si>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</si>
  <si>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</si>
  <si>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</si>
  <si>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</si>
  <si>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</si>
  <si>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</si>
  <si>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</si>
  <si>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</si>
  <si>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</si>
  <si>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</si>
  <si>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</si>
  <si>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</si>
  <si>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</si>
  <si>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</si>
  <si>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</si>
  <si>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</si>
  <si>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</si>
  <si>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</si>
  <si>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</si>
  <si>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</si>
  <si>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</si>
  <si>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</si>
  <si>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</si>
  <si>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</si>
  <si>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</si>
  <si>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</si>
  <si>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</si>
  <si>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</si>
  <si>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</si>
  <si>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</si>
  <si>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</si>
  <si>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</si>
  <si>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</si>
  <si>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</si>
  <si>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</si>
  <si>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</si>
  <si>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</si>
  <si>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</si>
  <si>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</si>
  <si>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</si>
  <si>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</si>
  <si>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</si>
  <si>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</si>
  <si>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</si>
  <si>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</si>
  <si>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</si>
  <si>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</si>
  <si>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</si>
  <si>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</si>
  <si>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</si>
  <si>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</si>
  <si>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</si>
  <si>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</si>
  <si>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</si>
  <si>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</si>
  <si>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</si>
  <si>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</si>
  <si>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</si>
  <si>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</si>
  <si>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</si>
  <si>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</si>
  <si>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</si>
  <si>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</si>
  <si>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</si>
  <si>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</si>
  <si>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</si>
  <si>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</si>
  <si>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</si>
  <si>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</si>
  <si>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</si>
  <si>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</si>
  <si>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</si>
  <si>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</si>
  <si>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</si>
  <si>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</si>
  <si>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</si>
  <si>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</si>
  <si>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</si>
  <si>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</si>
  <si>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</si>
  <si>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</si>
  <si>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</si>
  <si>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</si>
  <si>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</si>
  <si>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</si>
  <si>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</si>
  <si>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</si>
  <si>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</si>
  <si>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</si>
  <si>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</si>
  <si>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</si>
  <si>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</si>
  <si>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</si>
  <si>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</si>
  <si>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</si>
  <si>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</si>
  <si>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</si>
  <si>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</si>
  <si>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</si>
  <si>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</si>
  <si>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</si>
  <si>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</si>
  <si>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</si>
  <si>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</si>
  <si>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</si>
  <si>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</si>
  <si>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</si>
  <si>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</si>
  <si>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</si>
  <si>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</si>
  <si>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</si>
  <si>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</si>
  <si>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</si>
  <si>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</si>
  <si>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</si>
  <si>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</si>
  <si>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</si>
  <si>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</si>
  <si>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</si>
  <si>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</si>
  <si>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</si>
  <si>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</si>
  <si>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</si>
  <si>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</si>
  <si>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</si>
  <si>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</si>
  <si>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</si>
  <si>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</si>
  <si>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</si>
  <si>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</si>
  <si>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</si>
  <si>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</si>
  <si>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</si>
  <si>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</si>
  <si>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</si>
  <si>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</si>
  <si>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</si>
  <si>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</si>
  <si>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</si>
  <si>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</si>
  <si>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</si>
  <si>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</si>
  <si>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</si>
  <si>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</si>
  <si>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</si>
  <si>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</si>
  <si>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</si>
  <si>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</si>
  <si>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</si>
  <si>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</si>
  <si>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</si>
  <si>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</si>
  <si>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</si>
  <si>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</si>
  <si>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</si>
  <si>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</si>
  <si>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</si>
  <si>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</si>
  <si>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</si>
  <si>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</si>
  <si>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</si>
  <si>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</si>
  <si>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</si>
  <si>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</si>
  <si>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</si>
  <si>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</si>
  <si>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</si>
  <si>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</si>
  <si>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</si>
  <si>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</si>
  <si>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</si>
  <si>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</si>
  <si>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</si>
  <si>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</si>
  <si>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</si>
  <si>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</si>
  <si>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</si>
  <si>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</si>
  <si>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</si>
  <si>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</si>
  <si>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</si>
  <si>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</si>
  <si>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</si>
  <si>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</si>
  <si>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</si>
  <si>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</si>
  <si>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</si>
  <si>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</si>
  <si>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</si>
  <si>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</si>
  <si>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</si>
  <si>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</si>
  <si>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</si>
  <si>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</si>
  <si>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</si>
  <si>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</si>
  <si>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</si>
  <si>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</si>
  <si>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</si>
  <si>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</si>
  <si>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</si>
  <si>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</si>
  <si>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</si>
  <si>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</si>
  <si>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</si>
  <si>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</si>
  <si>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</si>
  <si>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</si>
  <si>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</si>
  <si>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</si>
  <si>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</si>
  <si>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</si>
  <si>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</si>
  <si>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</si>
  <si>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</si>
  <si>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</si>
  <si>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</si>
  <si>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</si>
  <si>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</si>
  <si>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</si>
  <si>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</si>
  <si>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</si>
  <si>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</si>
  <si>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</si>
  <si>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</si>
  <si>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</si>
  <si>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</si>
  <si>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</si>
  <si>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</si>
  <si>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</si>
  <si>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</si>
  <si>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</si>
  <si>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</si>
  <si>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</si>
  <si>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</si>
  <si>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</si>
  <si>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</si>
  <si>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</si>
  <si>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</si>
  <si>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</si>
  <si>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</si>
  <si>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</si>
  <si>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</si>
  <si>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</si>
  <si>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</si>
  <si>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</si>
  <si>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</si>
  <si>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</si>
  <si>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</si>
  <si>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</si>
  <si>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</si>
  <si>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</si>
  <si>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</si>
  <si>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</si>
  <si>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</si>
  <si>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</si>
  <si>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</si>
  <si>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</si>
  <si>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</si>
  <si>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</si>
  <si>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</si>
  <si>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</si>
  <si>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</si>
  <si>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</si>
  <si>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</si>
  <si>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</si>
  <si>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</si>
  <si>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</si>
  <si>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</si>
  <si>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</si>
  <si>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</si>
  <si>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</si>
  <si>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</si>
  <si>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</si>
  <si>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</si>
  <si>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</si>
  <si>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</si>
  <si>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</si>
  <si>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</si>
  <si>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</si>
  <si>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</si>
  <si>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</si>
  <si>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</si>
  <si>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</si>
  <si>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</si>
  <si>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</si>
  <si>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</si>
  <si>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</si>
  <si>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</si>
  <si>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</si>
  <si>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</si>
  <si>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</si>
  <si>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</si>
  <si>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</si>
  <si>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</si>
  <si>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</si>
  <si>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</si>
  <si>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</si>
  <si>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</si>
  <si>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</si>
  <si>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</si>
  <si>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</si>
  <si>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</si>
  <si>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</si>
  <si>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</si>
  <si>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</si>
  <si>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</si>
  <si>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</si>
  <si>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</si>
  <si>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</si>
  <si>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</si>
  <si>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</si>
  <si>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</si>
  <si>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</si>
  <si>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</si>
  <si>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</si>
  <si>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</si>
  <si>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</si>
  <si>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</si>
  <si>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</si>
  <si>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</si>
  <si>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</si>
  <si>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</si>
  <si>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</si>
  <si>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</si>
  <si>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</si>
  <si>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</si>
  <si>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</si>
  <si>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</si>
  <si>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</si>
  <si>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</si>
  <si>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</si>
  <si>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</si>
  <si>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</si>
  <si>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</si>
  <si>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</si>
  <si>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</si>
  <si>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</si>
  <si>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</si>
  <si>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</si>
  <si>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</si>
  <si>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</si>
  <si>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</si>
  <si>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</si>
  <si>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</si>
  <si>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</si>
  <si>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</si>
  <si>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</si>
  <si>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</si>
  <si>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</si>
  <si>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</si>
  <si>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</si>
  <si>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</si>
  <si>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</si>
  <si>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</si>
  <si>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</si>
  <si>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</si>
  <si>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</si>
  <si>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</si>
  <si>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</si>
  <si>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</si>
  <si>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</si>
  <si>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</si>
  <si>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</si>
  <si>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</si>
  <si>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</si>
  <si>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</si>
  <si>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</si>
  <si>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</si>
  <si>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</si>
  <si>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</si>
  <si>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</si>
  <si>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</si>
  <si>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</si>
  <si>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</si>
  <si>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</si>
  <si>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</si>
  <si>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</si>
  <si>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</si>
  <si>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</si>
  <si>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</si>
  <si>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</si>
  <si>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</si>
  <si>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</si>
  <si>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</si>
  <si>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</si>
  <si>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</si>
  <si>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</si>
  <si>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</si>
  <si>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</si>
  <si>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</si>
  <si>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</si>
  <si>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</si>
  <si>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</si>
  <si>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</si>
  <si>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</si>
  <si>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</si>
  <si>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</si>
  <si>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</si>
  <si>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</si>
  <si>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</si>
  <si>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</si>
  <si>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</si>
  <si>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</si>
  <si>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</si>
  <si>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</si>
  <si>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</si>
  <si>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</si>
  <si>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</si>
  <si>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</si>
  <si>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</si>
  <si>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</si>
  <si>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</si>
  <si>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</si>
  <si>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</si>
  <si>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</si>
  <si>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</si>
  <si>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</si>
  <si>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</si>
  <si>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</si>
  <si>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</si>
  <si>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</si>
  <si>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</si>
  <si>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</si>
  <si>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</si>
  <si>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</si>
  <si>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</si>
  <si>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</si>
  <si>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</si>
  <si>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</si>
  <si>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</si>
  <si>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</si>
  <si>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</si>
  <si>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</si>
  <si>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</si>
  <si>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</si>
  <si>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</si>
  <si>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</si>
  <si>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</si>
  <si>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</si>
  <si>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</si>
  <si>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</si>
  <si>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</si>
  <si>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</si>
  <si>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</si>
  <si>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</si>
  <si>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</si>
  <si>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</si>
  <si>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</si>
  <si>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</si>
  <si>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</si>
  <si>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</si>
  <si>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</si>
  <si>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</si>
  <si>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</si>
  <si>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</si>
  <si>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</si>
  <si>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</si>
  <si>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</si>
  <si>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</si>
  <si>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</si>
  <si>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</si>
  <si>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</si>
  <si>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</si>
  <si>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</si>
  <si>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</si>
  <si>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</si>
  <si>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</si>
  <si>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</si>
  <si>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</si>
  <si>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</si>
  <si>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</si>
  <si>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</si>
  <si>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</si>
  <si>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</si>
  <si>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</si>
  <si>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</si>
  <si>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</si>
  <si>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</si>
  <si>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</si>
  <si>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</si>
  <si>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</si>
  <si>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</si>
  <si>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</si>
  <si>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</si>
  <si>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</si>
  <si>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</si>
  <si>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</si>
  <si>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</si>
  <si>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</si>
  <si>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</si>
  <si>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</si>
  <si>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</si>
  <si>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</si>
  <si>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</si>
  <si>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</si>
  <si>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</si>
  <si>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</si>
  <si>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</si>
  <si>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</si>
  <si>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</si>
  <si>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</si>
  <si>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</si>
  <si>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</si>
  <si>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</si>
  <si>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</si>
  <si>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</si>
  <si>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</si>
  <si>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</si>
  <si>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</si>
  <si>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</si>
  <si>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</si>
  <si>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</si>
  <si>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</si>
  <si>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</si>
  <si>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</si>
  <si>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</si>
  <si>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</si>
  <si>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</si>
  <si>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</si>
  <si>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</si>
  <si>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</si>
  <si>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</si>
  <si>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</si>
  <si>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</si>
  <si>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</si>
  <si>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</si>
  <si>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</si>
  <si>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</si>
  <si>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</si>
  <si>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</si>
  <si>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</si>
  <si>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</si>
  <si>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</si>
  <si>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</si>
  <si>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</si>
  <si>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</si>
  <si>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</si>
  <si>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</si>
  <si>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</si>
  <si>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</si>
  <si>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</si>
  <si>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</si>
  <si>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</si>
  <si>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</si>
  <si>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</si>
  <si>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</si>
  <si>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</si>
  <si>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</si>
  <si>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</si>
  <si>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</si>
  <si>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</si>
  <si>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</si>
  <si>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</si>
  <si>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</si>
  <si>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</si>
  <si>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</si>
  <si>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</si>
  <si>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</si>
  <si>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</si>
  <si>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</si>
  <si>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</si>
  <si>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</si>
  <si>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</si>
  <si>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</si>
  <si>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</si>
  <si>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</si>
  <si>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</si>
  <si>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</si>
  <si>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</si>
  <si>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</si>
  <si>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</si>
  <si>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</si>
  <si>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</si>
  <si>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</si>
  <si>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</si>
  <si>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</si>
  <si>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</si>
  <si>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</si>
  <si>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</si>
  <si>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</si>
  <si>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</si>
  <si>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</si>
  <si>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</si>
  <si>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</si>
  <si>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</si>
  <si>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</si>
  <si>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</si>
  <si>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</si>
  <si>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</si>
  <si>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</si>
  <si>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</si>
  <si>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</si>
  <si>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</si>
  <si>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</si>
  <si>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</si>
  <si>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</si>
  <si>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</si>
  <si>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</si>
  <si>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</si>
  <si>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</si>
  <si>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</si>
  <si>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</si>
  <si>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</si>
  <si>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</si>
  <si>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</si>
  <si>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</si>
  <si>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</si>
  <si>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</si>
  <si>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</si>
  <si>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</si>
  <si>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</si>
  <si>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</si>
  <si>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</si>
  <si>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</si>
  <si>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</si>
  <si>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</si>
  <si>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</si>
  <si>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</si>
  <si>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</si>
  <si>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</si>
  <si>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</si>
  <si>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</si>
  <si>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</si>
  <si>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</si>
  <si>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</si>
  <si>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</si>
  <si>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</si>
  <si>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</si>
  <si>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</si>
  <si>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</si>
  <si>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</si>
  <si>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</si>
  <si>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</si>
  <si>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</si>
  <si>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</si>
  <si>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</si>
  <si>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</si>
  <si>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</si>
  <si>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</si>
  <si>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</si>
  <si>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</si>
  <si>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</si>
  <si>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</si>
  <si>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</si>
  <si>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</si>
  <si>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</si>
  <si>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</si>
  <si>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</si>
  <si>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</si>
  <si>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</si>
  <si>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</si>
  <si>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</si>
  <si>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</si>
  <si>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</si>
  <si>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</si>
  <si>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</si>
  <si>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</si>
  <si>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</si>
  <si>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</si>
  <si>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</si>
  <si>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</si>
  <si>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</si>
  <si>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</si>
  <si>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</si>
  <si>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</si>
  <si>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</si>
  <si>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</si>
  <si>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</si>
  <si>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</si>
  <si>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</si>
  <si>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</si>
  <si>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</si>
  <si>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</si>
  <si>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</si>
  <si>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</si>
  <si>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</si>
  <si>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</si>
  <si>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</si>
  <si>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</si>
  <si>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</si>
  <si>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</si>
  <si>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</si>
  <si>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</si>
  <si>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</si>
  <si>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</si>
  <si>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</si>
  <si>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</si>
  <si>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</si>
  <si>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</si>
  <si>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</si>
  <si>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</si>
  <si>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</si>
  <si>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</si>
  <si>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</si>
  <si>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</si>
  <si>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</si>
  <si>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</si>
  <si>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</si>
  <si>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</si>
  <si>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</si>
  <si>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</si>
  <si>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</si>
  <si>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</si>
  <si>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</si>
  <si>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</si>
  <si>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</si>
  <si>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</si>
  <si>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</si>
  <si>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</si>
  <si>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</si>
  <si>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</si>
  <si>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</si>
  <si>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</si>
  <si>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</si>
  <si>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</si>
  <si>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</si>
  <si>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</si>
  <si>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</si>
  <si>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</si>
  <si>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</si>
  <si>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</si>
  <si>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</si>
  <si>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</si>
  <si>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</si>
  <si>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</si>
  <si>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</si>
  <si>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</si>
  <si>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</si>
  <si>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</si>
  <si>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</si>
  <si>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</si>
  <si>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</si>
  <si>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</si>
  <si>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</si>
  <si>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</si>
  <si>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</si>
  <si>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</si>
  <si>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</si>
  <si>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</si>
  <si>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</si>
  <si>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</si>
  <si>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</si>
  <si>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</si>
  <si>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</si>
  <si>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</si>
  <si>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</si>
  <si>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</si>
  <si>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</si>
  <si>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</si>
  <si>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</si>
  <si>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</si>
  <si>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</si>
  <si>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</si>
  <si>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</si>
  <si>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</si>
  <si>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</si>
  <si>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</si>
  <si>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</si>
  <si>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</si>
  <si>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</si>
  <si>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</si>
  <si>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</si>
  <si>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</si>
  <si>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</si>
  <si>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</si>
  <si>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</si>
  <si>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</si>
  <si>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</si>
  <si>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</si>
  <si>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</si>
  <si>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</si>
  <si>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</si>
  <si>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</si>
  <si>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</si>
  <si>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</si>
  <si>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</si>
  <si>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</si>
  <si>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</si>
  <si>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</si>
  <si>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</si>
  <si>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</si>
  <si>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</si>
  <si>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</si>
  <si>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</si>
  <si>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</si>
  <si>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</si>
  <si>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</si>
  <si>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</si>
  <si>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</si>
  <si>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</si>
  <si>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</si>
  <si>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</si>
  <si>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</si>
  <si>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</si>
  <si>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</si>
  <si>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</si>
  <si>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</si>
  <si>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</si>
  <si>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</si>
  <si>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</si>
  <si>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</si>
  <si>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</si>
  <si>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</si>
  <si>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</si>
  <si>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</si>
  <si>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</si>
  <si>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</si>
  <si>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</si>
  <si>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</si>
  <si>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</si>
  <si>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</si>
  <si>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</si>
  <si>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</si>
  <si>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</si>
  <si>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</si>
  <si>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</si>
  <si>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</si>
  <si>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</si>
  <si>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</si>
  <si>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</si>
  <si>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</si>
  <si>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</si>
  <si>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</si>
  <si>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</si>
  <si>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</si>
  <si>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</si>
  <si>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</si>
  <si>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</si>
  <si>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</si>
  <si>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</si>
  <si>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</si>
  <si>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</si>
  <si>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</si>
  <si>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</si>
  <si>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</si>
  <si>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</si>
  <si>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</si>
  <si>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</si>
  <si>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</si>
  <si>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</si>
  <si>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</si>
  <si>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</si>
  <si>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</si>
  <si>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</si>
  <si>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</si>
  <si>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</si>
  <si>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</si>
  <si>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</si>
  <si>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</si>
  <si>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</si>
  <si>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</si>
  <si>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</si>
  <si>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</si>
  <si>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</si>
  <si>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</si>
  <si>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</si>
  <si>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</si>
  <si>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</si>
  <si>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</si>
  <si>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</si>
  <si>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</si>
  <si>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</si>
  <si>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</si>
  <si>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</si>
  <si>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</si>
  <si>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</si>
  <si>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</si>
  <si>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</si>
  <si>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</si>
  <si>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</si>
  <si>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</si>
  <si>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</si>
  <si>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</si>
  <si>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</si>
  <si>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</si>
  <si>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</si>
  <si>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</si>
  <si>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</si>
  <si>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</si>
  <si>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</si>
  <si>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</si>
  <si>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</si>
  <si>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</si>
  <si>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</si>
  <si>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</si>
  <si>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</si>
  <si>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</si>
  <si>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</si>
  <si>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</si>
  <si>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</si>
  <si>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</si>
  <si>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</si>
  <si>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</si>
  <si>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</si>
  <si>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</si>
  <si>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</si>
  <si>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</si>
  <si>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</si>
  <si>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</si>
  <si>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</si>
  <si>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</si>
  <si>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</si>
  <si>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</si>
  <si>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</si>
  <si>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</si>
  <si>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</si>
  <si>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</si>
  <si>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</si>
  <si>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</si>
  <si>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</si>
  <si>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</si>
  <si>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</si>
  <si>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</si>
  <si>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</si>
  <si>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</si>
  <si>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</si>
  <si>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</si>
  <si>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</si>
  <si>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</si>
  <si>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</si>
  <si>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</si>
  <si>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</si>
  <si>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</si>
  <si>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</si>
  <si>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</si>
  <si>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</si>
  <si>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</si>
  <si>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</si>
  <si>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</si>
  <si>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</si>
  <si>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</si>
  <si>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</si>
  <si>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</si>
  <si>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</si>
  <si>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</si>
  <si>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</si>
  <si>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</si>
  <si>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</si>
  <si>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</si>
  <si>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</si>
  <si>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</si>
  <si>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</si>
  <si>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</si>
  <si>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</si>
  <si>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</si>
  <si>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</si>
  <si>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</si>
  <si>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</si>
  <si>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</si>
  <si>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</si>
  <si>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</si>
  <si>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</si>
  <si>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</si>
  <si>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</si>
  <si>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</si>
  <si>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</si>
  <si>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</si>
  <si>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</si>
  <si>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</si>
  <si>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</si>
  <si>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</si>
  <si>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</si>
  <si>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</si>
  <si>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</si>
  <si>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</si>
  <si>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</si>
  <si>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</si>
  <si>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</si>
  <si>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</si>
  <si>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</si>
  <si>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</si>
  <si>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</si>
  <si>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</si>
  <si>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</si>
  <si>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</si>
  <si>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</si>
  <si>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</si>
  <si>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</si>
  <si>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</si>
  <si>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</si>
  <si>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</si>
  <si>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</si>
  <si>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</si>
  <si>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</si>
  <si>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</si>
  <si>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</si>
  <si>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</si>
  <si>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</si>
  <si>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</si>
  <si>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</si>
  <si>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</si>
  <si>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</si>
  <si>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</si>
  <si>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</si>
  <si>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</si>
  <si>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</si>
  <si>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</si>
  <si>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</si>
  <si>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</si>
  <si>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</si>
  <si>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</si>
  <si>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</si>
  <si>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</si>
  <si>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</si>
  <si>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</si>
  <si>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</si>
  <si>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</si>
  <si>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</si>
  <si>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</si>
  <si>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</si>
  <si>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</si>
  <si>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</si>
  <si>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</si>
  <si>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</si>
  <si>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</si>
  <si>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</si>
  <si>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</si>
  <si>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</si>
  <si>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</si>
  <si>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</si>
  <si>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</si>
  <si>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</si>
  <si>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</si>
  <si>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</si>
  <si>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</si>
  <si>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</si>
  <si>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</si>
  <si>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</si>
  <si>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</si>
  <si>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</si>
  <si>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</si>
  <si>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</si>
  <si>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</si>
  <si>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</si>
  <si>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</si>
  <si>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</si>
  <si>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</si>
  <si>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</si>
  <si>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</si>
  <si>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</si>
  <si>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</si>
  <si>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</si>
  <si>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</si>
  <si>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</si>
  <si>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</si>
  <si>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</si>
  <si>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</si>
  <si>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</si>
  <si>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</si>
  <si>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</si>
  <si>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</si>
  <si>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</si>
  <si>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</si>
  <si>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</si>
  <si>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</si>
  <si>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</si>
  <si>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</si>
  <si>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</si>
  <si>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</si>
  <si>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</si>
  <si>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</si>
  <si>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</si>
  <si>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</si>
  <si>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</si>
  <si>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</si>
  <si>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</si>
  <si>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</si>
  <si>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</si>
  <si>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</si>
  <si>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</si>
  <si>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</si>
  <si>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</si>
  <si>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</si>
  <si>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</si>
  <si>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</si>
  <si>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</si>
  <si>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</si>
  <si>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</si>
  <si>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</si>
  <si>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</si>
  <si>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</si>
  <si>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</si>
  <si>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</si>
  <si>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</si>
  <si>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</si>
  <si>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</si>
  <si>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</si>
  <si>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</si>
  <si>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</si>
  <si>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</si>
  <si>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</si>
  <si>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</si>
  <si>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</si>
  <si>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</si>
  <si>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</si>
  <si>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</si>
  <si>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</si>
  <si>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</si>
  <si>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</si>
  <si>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</si>
  <si>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</si>
  <si>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</si>
  <si>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</si>
  <si>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</si>
  <si>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</si>
  <si>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</si>
  <si>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</si>
  <si>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</si>
  <si>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</si>
  <si>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</si>
  <si>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</si>
  <si>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</si>
  <si>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</si>
  <si>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</si>
  <si>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</si>
  <si>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</si>
  <si>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</si>
  <si>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</si>
  <si>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</si>
  <si>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</si>
  <si>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</si>
  <si>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</si>
  <si>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</si>
  <si>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</si>
  <si>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</si>
  <si>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</si>
  <si>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</si>
  <si>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</si>
  <si>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</si>
  <si>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</si>
  <si>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</si>
  <si>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</si>
  <si>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</si>
  <si>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</si>
  <si>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</si>
  <si>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</si>
  <si>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</si>
  <si>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</si>
  <si>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</si>
  <si>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</si>
  <si>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</si>
  <si>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</si>
  <si>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</si>
  <si>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</si>
  <si>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</si>
  <si>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</si>
  <si>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</si>
  <si>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</si>
  <si>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</si>
  <si>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</si>
  <si>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</si>
  <si>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</si>
  <si>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</si>
  <si>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</si>
  <si>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</si>
  <si>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</si>
  <si>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</si>
  <si>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</si>
  <si>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</si>
  <si>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</si>
  <si>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</si>
  <si>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</si>
  <si>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</si>
  <si>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</si>
  <si>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</si>
  <si>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</si>
  <si>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</si>
  <si>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</si>
  <si>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</si>
  <si>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</si>
  <si>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</si>
  <si>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</si>
  <si>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</si>
  <si>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</si>
  <si>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</si>
  <si>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</si>
  <si>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</si>
  <si>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</si>
  <si>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</si>
  <si>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</si>
  <si>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</si>
  <si>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</si>
  <si>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</si>
  <si>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</si>
  <si>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</si>
  <si>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</si>
  <si>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</si>
  <si>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</si>
  <si>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</si>
  <si>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</si>
  <si>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</si>
  <si>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</si>
  <si>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</si>
  <si>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</si>
  <si>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</si>
  <si>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</si>
  <si>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</si>
  <si>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</si>
  <si>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</si>
  <si>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</si>
  <si>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</si>
  <si>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</si>
  <si>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</si>
  <si>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</si>
  <si>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</si>
  <si>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</si>
  <si>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</si>
  <si>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</si>
  <si>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</si>
  <si>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</si>
  <si>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</si>
  <si>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</si>
  <si>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</si>
  <si>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</si>
  <si>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</si>
  <si>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</si>
  <si>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</si>
  <si>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</si>
  <si>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</si>
  <si>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</si>
  <si>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</si>
  <si>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</si>
  <si>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</si>
  <si>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</si>
  <si>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</si>
  <si>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</si>
  <si>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</si>
  <si>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</si>
  <si>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</si>
  <si>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</si>
  <si>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</si>
  <si>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</si>
  <si>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</si>
  <si>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</si>
  <si>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</si>
  <si>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</si>
  <si>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</si>
  <si>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</si>
  <si>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</si>
  <si>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</si>
  <si>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</si>
  <si>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</si>
  <si>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</si>
  <si>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</si>
  <si>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</si>
  <si>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</si>
  <si>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</si>
  <si>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</si>
  <si>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</si>
  <si>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</si>
  <si>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</si>
  <si>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</si>
  <si>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</si>
  <si>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</si>
  <si>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</si>
  <si>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</si>
  <si>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</si>
  <si>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</si>
  <si>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</si>
  <si>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</si>
  <si>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</si>
  <si>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</si>
  <si>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</si>
  <si>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</si>
  <si>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</si>
  <si>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</si>
  <si>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</si>
  <si>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</si>
  <si>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</si>
  <si>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</si>
  <si>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</si>
  <si>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</si>
  <si>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</si>
  <si>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</si>
  <si>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</si>
  <si>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</si>
  <si>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</si>
  <si>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</si>
  <si>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</si>
  <si>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</si>
  <si>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</si>
  <si>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</si>
  <si>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</si>
  <si>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</si>
  <si>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</si>
  <si>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</si>
  <si>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</si>
  <si>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</si>
  <si>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</si>
  <si>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</si>
  <si>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</si>
  <si>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</si>
  <si>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</si>
  <si>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</si>
  <si>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</si>
  <si>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</si>
  <si>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</si>
  <si>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</si>
  <si>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</si>
  <si>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</si>
  <si>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</si>
  <si>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</si>
  <si>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</si>
  <si>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</si>
  <si>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</si>
  <si>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</si>
  <si>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</si>
  <si>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</si>
  <si>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</si>
  <si>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</si>
  <si>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</si>
  <si>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</si>
  <si>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</si>
  <si>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</si>
  <si>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</si>
  <si>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</si>
  <si>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</si>
  <si>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</si>
  <si>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</si>
  <si>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</si>
  <si>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</si>
  <si>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</si>
  <si>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</si>
  <si>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</si>
  <si>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</si>
  <si>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</si>
  <si>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</si>
  <si>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</si>
  <si>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</si>
  <si>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</si>
  <si>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</si>
  <si>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</si>
  <si>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</si>
  <si>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</si>
  <si>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</si>
  <si>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</si>
  <si>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</si>
  <si>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</si>
  <si>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</si>
  <si>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</si>
  <si>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</si>
  <si>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</si>
  <si>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</si>
  <si>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</si>
  <si>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</si>
  <si>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</si>
  <si>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</si>
  <si>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</si>
  <si>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</si>
  <si>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</si>
  <si>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</si>
  <si>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</si>
  <si>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</si>
  <si>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</si>
  <si>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</si>
  <si>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</si>
  <si>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</si>
  <si>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</si>
  <si>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</si>
  <si>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</si>
  <si>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</si>
  <si>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</si>
  <si>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</si>
  <si>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</si>
  <si>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</si>
  <si>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</si>
  <si>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</si>
  <si>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</si>
  <si>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</si>
  <si>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</si>
  <si>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</si>
  <si>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</si>
  <si>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</si>
  <si>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</si>
  <si>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</si>
  <si>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</si>
  <si>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</si>
  <si>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</si>
  <si>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</si>
  <si>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</si>
  <si>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</si>
  <si>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</si>
  <si>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</si>
  <si>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</si>
  <si>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</si>
  <si>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</si>
  <si>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</si>
  <si>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</si>
  <si>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</si>
  <si>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</si>
  <si>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</si>
  <si>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</si>
  <si>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</si>
  <si>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</si>
  <si>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</si>
  <si>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</si>
  <si>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</si>
  <si>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</si>
  <si>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</si>
  <si>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</si>
  <si>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</si>
  <si>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</si>
  <si>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</si>
  <si>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</si>
  <si>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</si>
  <si>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</si>
  <si>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</si>
  <si>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</si>
  <si>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</si>
  <si>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</si>
  <si>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</si>
  <si>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</si>
  <si>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</si>
  <si>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</si>
  <si>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</si>
  <si>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</si>
  <si>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</si>
  <si>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</si>
  <si>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</si>
  <si>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</si>
  <si>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</si>
  <si>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</si>
  <si>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</si>
  <si>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</si>
  <si>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</si>
  <si>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</si>
  <si>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</si>
  <si>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</si>
  <si>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</si>
  <si>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</si>
  <si>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</si>
  <si>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</si>
  <si>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</si>
  <si>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</si>
  <si>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</si>
  <si>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</si>
  <si>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</si>
  <si>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</si>
  <si>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</si>
  <si>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</si>
  <si>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</si>
  <si>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</si>
  <si>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</si>
  <si>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</si>
  <si>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</si>
  <si>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</si>
  <si>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</si>
  <si>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</si>
  <si>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</si>
  <si>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</si>
  <si>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</si>
  <si>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</si>
  <si>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</si>
  <si>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</si>
  <si>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</si>
  <si>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</si>
  <si>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</si>
  <si>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</si>
  <si>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</si>
  <si>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</si>
  <si>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</si>
  <si>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</si>
  <si>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</si>
  <si>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</si>
  <si>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</si>
  <si>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</si>
  <si>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</si>
  <si>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</si>
  <si>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</si>
  <si>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</si>
  <si>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</si>
  <si>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</si>
  <si>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</si>
  <si>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</si>
  <si>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</si>
  <si>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</si>
  <si>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</si>
  <si>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</si>
  <si>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</si>
  <si>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</si>
  <si>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</si>
  <si>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</si>
  <si>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</si>
  <si>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</si>
  <si>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</si>
  <si>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</si>
  <si>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</si>
  <si>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</si>
  <si>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</si>
  <si>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</si>
  <si>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</si>
  <si>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</si>
  <si>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</si>
  <si>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</si>
  <si>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</si>
  <si>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</si>
  <si>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</si>
  <si>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</si>
  <si>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</si>
  <si>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</si>
  <si>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</si>
  <si>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</si>
  <si>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</si>
  <si>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</si>
  <si>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</si>
  <si>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</si>
  <si>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</si>
  <si>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</si>
  <si>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</si>
  <si>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</si>
  <si>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</si>
  <si>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</si>
  <si>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</si>
  <si>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</si>
  <si>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</si>
  <si>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</si>
  <si>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</si>
  <si>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</si>
  <si>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</si>
  <si>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</si>
  <si>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</si>
  <si>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</si>
  <si>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</si>
  <si>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</si>
  <si>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</si>
  <si>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</si>
  <si>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</si>
  <si>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</si>
  <si>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</si>
  <si>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</si>
  <si>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</si>
  <si>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</si>
  <si>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</si>
  <si>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</si>
  <si>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</si>
  <si>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</si>
  <si>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</si>
  <si>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</si>
  <si>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</si>
  <si>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</si>
  <si>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</si>
  <si>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</si>
  <si>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</si>
  <si>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</si>
  <si>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</si>
  <si>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</si>
  <si>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</si>
  <si>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</si>
  <si>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</si>
  <si>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</si>
  <si>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</si>
  <si>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</si>
  <si>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</si>
  <si>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</si>
  <si>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</si>
  <si>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</si>
  <si>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</si>
  <si>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</si>
  <si>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</si>
  <si>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</si>
  <si>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</si>
  <si>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</si>
  <si>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</si>
  <si>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</si>
  <si>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</si>
  <si>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</si>
  <si>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</si>
  <si>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</si>
  <si>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</si>
  <si>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</si>
  <si>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</si>
  <si>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</si>
  <si>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</si>
  <si>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</si>
  <si>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</si>
  <si>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</si>
  <si>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</si>
  <si>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</si>
  <si>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</si>
  <si>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</si>
  <si>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</si>
  <si>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</si>
  <si>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</si>
  <si>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</si>
  <si>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</si>
  <si>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</si>
  <si>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</si>
  <si>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</si>
  <si>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</si>
  <si>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</si>
  <si>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</si>
  <si>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</si>
  <si>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</si>
  <si>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</si>
  <si>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</si>
  <si>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</si>
  <si>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</si>
  <si>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</si>
  <si>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</si>
  <si>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</si>
  <si>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</si>
  <si>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</si>
  <si>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</si>
  <si>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</si>
  <si>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</si>
  <si>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</si>
  <si>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</si>
  <si>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</si>
  <si>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</si>
  <si>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</si>
  <si>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</si>
  <si>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</si>
  <si>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</si>
  <si>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</si>
  <si>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</si>
  <si>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</si>
  <si>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</si>
  <si>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</si>
  <si>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</si>
  <si>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</si>
  <si>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</si>
  <si>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</si>
  <si>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</si>
  <si>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</si>
  <si>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</si>
  <si>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</si>
  <si>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</si>
  <si>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</si>
  <si>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</si>
  <si>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</si>
  <si>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</si>
  <si>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</si>
  <si>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</si>
  <si>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</si>
  <si>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</si>
  <si>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</si>
  <si>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</si>
  <si>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</si>
  <si>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</si>
  <si>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</si>
  <si>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</si>
  <si>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</si>
  <si>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</si>
  <si>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</si>
  <si>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</si>
  <si>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</si>
  <si>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</si>
  <si>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</si>
  <si>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</si>
  <si>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</si>
  <si>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</si>
  <si>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</si>
  <si>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</si>
  <si>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</si>
  <si>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</si>
  <si>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</si>
  <si>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</si>
  <si>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</si>
  <si>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</si>
  <si>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</si>
  <si>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</si>
  <si>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</si>
  <si>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</si>
  <si>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</si>
  <si>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</si>
  <si>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</si>
  <si>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</si>
  <si>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</si>
  <si>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</si>
  <si>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</si>
  <si>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</si>
  <si>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</si>
  <si>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</si>
  <si>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</si>
  <si>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</si>
  <si>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</si>
  <si>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</si>
  <si>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</si>
  <si>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</si>
  <si>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</si>
  <si>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</si>
  <si>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</si>
  <si>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</si>
  <si>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</si>
  <si>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</si>
  <si>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</si>
  <si>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</si>
  <si>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</si>
  <si>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</si>
  <si>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</si>
  <si>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</si>
  <si>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</si>
  <si>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</si>
  <si>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</si>
  <si>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</si>
  <si>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</si>
  <si>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</si>
  <si>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</si>
  <si>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</si>
  <si>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</si>
  <si>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</si>
  <si>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</si>
  <si>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</si>
  <si>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</si>
  <si>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</si>
  <si>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</si>
  <si>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</si>
  <si>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</si>
  <si>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</si>
  <si>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</si>
  <si>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</si>
  <si>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</si>
  <si>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</si>
  <si>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</si>
  <si>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</si>
  <si>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</si>
  <si>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</si>
  <si>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</si>
  <si>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</si>
  <si>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</si>
  <si>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</si>
  <si>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</si>
  <si>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</si>
  <si>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</si>
  <si>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</si>
  <si>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</si>
  <si>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</si>
  <si>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</si>
  <si>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</si>
  <si>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</si>
  <si>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</si>
  <si>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</si>
  <si>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</si>
  <si>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</si>
  <si>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</si>
  <si>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</si>
  <si>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</si>
  <si>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</si>
  <si>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</si>
  <si>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</si>
  <si>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</si>
  <si>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</si>
  <si>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</si>
  <si>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</si>
  <si>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</si>
  <si>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</si>
  <si>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</si>
  <si>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</si>
  <si>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</si>
  <si>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</si>
  <si>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</si>
  <si>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</si>
  <si>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</si>
  <si>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</si>
  <si>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</si>
  <si>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</si>
  <si>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</si>
  <si>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</si>
  <si>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</si>
  <si>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</si>
  <si>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</si>
  <si>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</si>
  <si>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</si>
  <si>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</si>
  <si>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</si>
  <si>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</si>
  <si>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</si>
  <si>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</si>
  <si>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</si>
  <si>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</si>
  <si>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</si>
  <si>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</si>
  <si>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</si>
  <si>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</si>
  <si>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</si>
  <si>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</si>
  <si>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</si>
  <si>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</si>
  <si>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</si>
  <si>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</si>
  <si>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</si>
  <si>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</si>
  <si>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</si>
  <si>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</si>
  <si>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</si>
  <si>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</si>
  <si>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</si>
  <si>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</si>
  <si>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</si>
  <si>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</si>
  <si>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</si>
  <si>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</si>
  <si>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</si>
  <si>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</si>
  <si>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</si>
  <si>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</si>
  <si>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</si>
  <si>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</si>
  <si>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</si>
  <si>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</si>
  <si>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</si>
  <si>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</si>
  <si>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</si>
  <si>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</si>
  <si>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</si>
  <si>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</si>
  <si>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</si>
  <si>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</si>
  <si>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</si>
  <si>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</si>
  <si>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</si>
  <si>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</si>
  <si>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</si>
  <si>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</si>
  <si>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</si>
  <si>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</si>
  <si>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</si>
  <si>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</si>
  <si>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</si>
  <si>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</si>
  <si>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</si>
  <si>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</si>
  <si>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</si>
  <si>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</si>
  <si>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</si>
  <si>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</si>
  <si>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</si>
  <si>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</si>
  <si>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</si>
  <si>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</si>
  <si>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</si>
  <si>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</si>
  <si>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</si>
  <si>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</si>
  <si>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</si>
  <si>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</si>
  <si>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</si>
  <si>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</si>
  <si>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</si>
  <si>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</si>
  <si>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</si>
  <si>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</si>
  <si>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</si>
  <si>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</si>
  <si>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</si>
  <si>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</si>
  <si>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</si>
  <si>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</si>
  <si>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</si>
  <si>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</si>
  <si>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</si>
  <si>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</si>
  <si>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</si>
  <si>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</si>
  <si>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</si>
  <si>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</si>
  <si>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</si>
  <si>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</si>
  <si>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</si>
  <si>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</si>
  <si>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</si>
  <si>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</si>
  <si>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</si>
  <si>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</si>
  <si>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</si>
  <si>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</si>
  <si>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</si>
  <si>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</si>
  <si>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</si>
  <si>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</si>
  <si>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</si>
  <si>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</si>
  <si>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</si>
  <si>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</si>
  <si>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</si>
  <si>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</si>
  <si>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</si>
  <si>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</si>
  <si>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</si>
  <si>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</si>
  <si>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</si>
  <si>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</si>
  <si>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</si>
  <si>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</si>
  <si>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</si>
  <si>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</si>
  <si>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</si>
  <si>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</si>
  <si>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</si>
  <si>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</si>
  <si>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</si>
  <si>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</si>
  <si>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</si>
  <si>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</si>
  <si>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</si>
  <si>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</si>
  <si>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</si>
  <si>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</si>
  <si>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</si>
  <si>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</si>
  <si>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</si>
  <si>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</si>
  <si>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</si>
  <si>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</si>
  <si>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</si>
  <si>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</si>
  <si>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</si>
  <si>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</si>
  <si>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</si>
  <si>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</si>
  <si>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</si>
  <si>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</si>
  <si>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</si>
  <si>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</si>
  <si>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</si>
  <si>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</si>
  <si>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</si>
  <si>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</si>
  <si>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</si>
  <si>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</si>
  <si>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</si>
  <si>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</si>
  <si>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</si>
  <si>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</si>
  <si>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</si>
  <si>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</si>
  <si>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</si>
  <si>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</si>
  <si>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</si>
  <si>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</si>
  <si>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</si>
  <si>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</si>
  <si>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</si>
  <si>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</si>
  <si>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</si>
  <si>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</si>
  <si>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</si>
  <si>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</si>
  <si>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</si>
  <si>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</si>
  <si>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</si>
  <si>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</si>
  <si>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</si>
  <si>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</si>
  <si>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</si>
  <si>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</si>
  <si>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</si>
  <si>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</si>
  <si>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</si>
  <si>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</si>
  <si>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</si>
  <si>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</si>
  <si>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</si>
  <si>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</si>
  <si>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</si>
  <si>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</si>
  <si>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</si>
  <si>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</si>
  <si>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</si>
  <si>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</si>
  <si>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</si>
  <si>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</si>
  <si>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</si>
  <si>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</si>
  <si>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</si>
  <si>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</si>
  <si>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</si>
  <si>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</si>
  <si>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</si>
  <si>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</si>
  <si>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</si>
  <si>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</si>
  <si>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</si>
  <si>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</si>
  <si>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</si>
  <si>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</si>
  <si>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</si>
  <si>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</si>
  <si>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</si>
  <si>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</si>
  <si>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</si>
  <si>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</si>
  <si>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</si>
  <si>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</si>
  <si>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</si>
  <si>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</si>
  <si>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</si>
  <si>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</si>
  <si>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</si>
  <si>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</si>
  <si>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</si>
  <si>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</si>
  <si>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</si>
  <si>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</si>
  <si>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</si>
  <si>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</si>
  <si>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</si>
  <si>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</si>
  <si>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</si>
  <si>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</si>
  <si>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</si>
  <si>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</si>
  <si>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</si>
  <si>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</si>
  <si>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</si>
  <si>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</si>
  <si>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</si>
  <si>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</si>
  <si>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</si>
  <si>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</si>
  <si>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</si>
  <si>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</si>
  <si>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</si>
  <si>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</si>
  <si>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</si>
  <si>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</si>
  <si>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</si>
  <si>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</si>
  <si>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</si>
  <si>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</si>
  <si>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</si>
  <si>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</si>
  <si>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</si>
  <si>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</si>
  <si>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</si>
  <si>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</si>
  <si>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</si>
  <si>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</si>
  <si>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</si>
  <si>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</si>
  <si>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</si>
  <si>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</si>
  <si>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</si>
  <si>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</si>
  <si>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</si>
  <si>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</si>
  <si>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</si>
  <si>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</si>
  <si>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</si>
  <si>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</si>
  <si>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</si>
  <si>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</si>
  <si>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</si>
  <si>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</si>
  <si>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</si>
  <si>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</si>
  <si>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</si>
  <si>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</si>
  <si>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</si>
  <si>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</si>
  <si>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</si>
  <si>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</si>
  <si>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</si>
  <si>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</si>
  <si>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</si>
  <si>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</si>
  <si>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</si>
  <si>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</si>
  <si>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</si>
  <si>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</si>
  <si>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</si>
  <si>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</si>
  <si>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</si>
  <si>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</si>
  <si>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</si>
  <si>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</si>
  <si>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</si>
  <si>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</si>
  <si>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</si>
  <si>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</si>
  <si>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</si>
  <si>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</si>
  <si>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</si>
  <si>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</si>
  <si>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</si>
  <si>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</si>
  <si>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</si>
  <si>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</si>
  <si>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</si>
  <si>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</si>
  <si>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</si>
  <si>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</si>
  <si>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</si>
  <si>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</si>
  <si>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</si>
  <si>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</si>
  <si>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</si>
  <si>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</si>
  <si>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</si>
  <si>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</si>
  <si>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</si>
  <si>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</si>
  <si>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</si>
  <si>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</si>
  <si>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</si>
  <si>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</si>
  <si>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</si>
  <si>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</si>
  <si>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</si>
  <si>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</si>
  <si>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</si>
  <si>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</si>
  <si>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</si>
  <si>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</si>
  <si>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</si>
  <si>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</si>
  <si>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</si>
  <si>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</si>
  <si>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</si>
  <si>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</si>
  <si>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</si>
  <si>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</si>
  <si>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</si>
  <si>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</si>
  <si>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</si>
  <si>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</si>
  <si>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</si>
  <si>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</si>
  <si>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</si>
  <si>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</si>
  <si>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</si>
  <si>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</si>
  <si>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</si>
  <si>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</si>
  <si>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</si>
  <si>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</si>
  <si>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</si>
  <si>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</si>
  <si>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</si>
  <si>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</si>
  <si>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</si>
  <si>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</si>
  <si>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</si>
  <si>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</si>
  <si>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</si>
  <si>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</si>
  <si>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</si>
  <si>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</si>
  <si>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</si>
  <si>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</si>
  <si>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</si>
  <si>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</si>
  <si>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</si>
  <si>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</si>
  <si>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</si>
  <si>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</si>
  <si>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</si>
  <si>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</si>
  <si>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</si>
  <si>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</si>
  <si>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</si>
  <si>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</si>
  <si>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</si>
  <si>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</si>
  <si>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</si>
  <si>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</si>
  <si>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</si>
  <si>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</si>
  <si>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</si>
  <si>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</si>
  <si>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</si>
  <si>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</si>
  <si>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</si>
  <si>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</si>
  <si>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</si>
  <si>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</si>
  <si>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</si>
  <si>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</si>
  <si>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</si>
  <si>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</si>
  <si>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</si>
  <si>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</si>
  <si>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</si>
  <si>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</si>
  <si>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</si>
  <si>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</si>
  <si>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</si>
  <si>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</si>
  <si>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</si>
  <si>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</si>
  <si>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</si>
  <si>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</si>
  <si>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</si>
  <si>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</si>
  <si>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</si>
  <si>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</si>
  <si>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</si>
  <si>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</si>
  <si>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</si>
  <si>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</si>
  <si>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</si>
  <si>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</si>
  <si>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</si>
  <si>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</si>
  <si>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</si>
  <si>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</si>
  <si>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</si>
  <si>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</si>
  <si>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</si>
  <si>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</si>
  <si>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</si>
  <si>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</si>
  <si>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</si>
  <si>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</si>
  <si>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</si>
  <si>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</si>
  <si>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</si>
  <si>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</si>
  <si>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</si>
  <si>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</si>
  <si>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</si>
  <si>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</si>
  <si>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</si>
  <si>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</si>
  <si>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</si>
  <si>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</si>
  <si>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</si>
  <si>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</si>
  <si>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</si>
  <si>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</si>
  <si>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</si>
  <si>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</si>
  <si>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</si>
  <si>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</si>
  <si>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</si>
  <si>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</si>
  <si>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</si>
  <si>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</si>
  <si>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</si>
  <si>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</si>
  <si>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</si>
  <si>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</si>
  <si>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</si>
  <si>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</si>
  <si>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</si>
  <si>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</si>
  <si>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</si>
  <si>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</si>
  <si>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</si>
  <si>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</si>
  <si>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</si>
  <si>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</si>
  <si>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</si>
  <si>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</si>
  <si>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</si>
  <si>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</si>
  <si>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</si>
  <si>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</si>
  <si>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</si>
  <si>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</si>
  <si>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</si>
  <si>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</si>
  <si>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</si>
  <si>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</si>
  <si>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</si>
  <si>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</si>
  <si>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</si>
  <si>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</si>
  <si>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</si>
  <si>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</si>
  <si>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</si>
  <si>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</si>
  <si>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</si>
  <si>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</si>
  <si>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</si>
  <si>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</si>
  <si>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</si>
  <si>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</si>
  <si>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</si>
  <si>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</si>
  <si>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</si>
  <si>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</si>
  <si>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</si>
  <si>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</si>
  <si>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</si>
  <si>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</si>
  <si>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</si>
  <si>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</si>
  <si>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</si>
  <si>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</si>
  <si>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</si>
  <si>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</si>
  <si>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</si>
  <si>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</si>
  <si>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</si>
  <si>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</si>
  <si>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</si>
  <si>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</si>
  <si>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</si>
  <si>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</si>
  <si>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</si>
  <si>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</si>
  <si>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</si>
  <si>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</si>
  <si>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</si>
  <si>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</si>
  <si>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</si>
  <si>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</si>
  <si>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</si>
  <si>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</si>
  <si>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</si>
  <si>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</si>
  <si>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</si>
  <si>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</si>
  <si>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</si>
  <si>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</si>
  <si>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</si>
  <si>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</si>
  <si>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</si>
  <si>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</si>
  <si>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</si>
  <si>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</si>
  <si>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</si>
  <si>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</si>
  <si>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</si>
  <si>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</si>
  <si>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</si>
  <si>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</si>
  <si>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</si>
  <si>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</si>
  <si>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</si>
  <si>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</si>
  <si>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</si>
  <si>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</si>
  <si>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</si>
  <si>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</si>
  <si>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</si>
  <si>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</si>
  <si>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</si>
  <si>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</si>
  <si>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</si>
  <si>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</si>
  <si>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</si>
  <si>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</si>
  <si>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</si>
  <si>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</si>
  <si>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</si>
  <si>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</si>
  <si>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</si>
  <si>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</si>
  <si>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</si>
  <si>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</si>
  <si>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</si>
  <si>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</si>
  <si>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</si>
  <si>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</si>
  <si>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</si>
  <si>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</si>
  <si>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</si>
  <si>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</si>
  <si>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</si>
  <si>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</si>
  <si>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</si>
  <si>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</si>
  <si>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</si>
  <si>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</si>
  <si>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</si>
  <si>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</si>
  <si>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</si>
  <si>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</si>
  <si>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</si>
  <si>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</si>
  <si>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</si>
  <si>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</si>
  <si>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</si>
  <si>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</si>
  <si>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</si>
  <si>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</si>
  <si>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</si>
  <si>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</si>
  <si>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</si>
  <si>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</si>
  <si>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</si>
  <si>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</si>
  <si>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</si>
  <si>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</si>
  <si>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</si>
  <si>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</si>
  <si>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</si>
  <si>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</si>
  <si>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</si>
  <si>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</si>
  <si>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</si>
  <si>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</si>
  <si>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</si>
  <si>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</si>
  <si>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</si>
  <si>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</si>
  <si>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</si>
  <si>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</si>
  <si>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</si>
  <si>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</si>
  <si>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</si>
  <si>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</si>
  <si>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</si>
  <si>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</si>
  <si>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</si>
  <si>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</si>
  <si>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</si>
  <si>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</si>
  <si>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</si>
  <si>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</si>
  <si>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</si>
  <si>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</si>
  <si>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</si>
  <si>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</si>
  <si>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</si>
  <si>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</si>
  <si>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</si>
  <si>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</si>
  <si>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</si>
  <si>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</si>
  <si>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</si>
  <si>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</si>
  <si>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</si>
  <si>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</si>
  <si>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</si>
  <si>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</si>
  <si>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</si>
  <si>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</si>
  <si>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</si>
  <si>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</si>
  <si>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</si>
  <si>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</si>
  <si>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</si>
  <si>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</si>
  <si>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</si>
  <si>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</si>
  <si>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</si>
  <si>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</si>
  <si>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</si>
  <si>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</si>
  <si>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</si>
  <si>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</si>
  <si>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</si>
  <si>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</si>
  <si>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</si>
  <si>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</si>
  <si>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</si>
  <si>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</si>
  <si>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</si>
  <si>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</si>
  <si>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</si>
  <si>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</si>
  <si>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</si>
  <si>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</si>
  <si>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</si>
  <si>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</si>
  <si>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</si>
  <si>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</si>
  <si>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</si>
  <si>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</si>
  <si>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</si>
  <si>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</si>
  <si>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</si>
  <si>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</si>
  <si>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</si>
  <si>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</si>
  <si>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</si>
  <si>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</si>
  <si>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</si>
  <si>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</si>
  <si>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</si>
  <si>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</si>
  <si>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</si>
  <si>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</si>
  <si>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</si>
  <si>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</si>
  <si>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</si>
  <si>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</si>
  <si>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</si>
  <si>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</si>
  <si>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</si>
  <si>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</si>
  <si>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</si>
  <si>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</si>
  <si>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</si>
  <si>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</si>
  <si>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</si>
  <si>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</si>
  <si>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</si>
  <si>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</si>
  <si>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</si>
  <si>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</si>
  <si>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</si>
  <si>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</si>
  <si>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</si>
  <si>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</si>
  <si>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</si>
  <si>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</si>
  <si>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</si>
  <si>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</si>
  <si>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</si>
  <si>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</si>
  <si>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</si>
  <si>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</si>
  <si>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</si>
  <si>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</si>
  <si>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</si>
  <si>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</si>
  <si>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</si>
  <si>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</si>
  <si>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</si>
  <si>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</si>
  <si>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</si>
  <si>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</si>
  <si>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</si>
  <si>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</si>
  <si>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</si>
  <si>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</si>
  <si>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</si>
  <si>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</si>
  <si>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</si>
  <si>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</si>
  <si>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</si>
  <si>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</si>
  <si>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</si>
  <si>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</si>
  <si>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</si>
  <si>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</si>
  <si>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</si>
  <si>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</si>
  <si>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</si>
  <si>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</si>
  <si>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</si>
  <si>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</si>
  <si>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</si>
  <si>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</si>
  <si>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</si>
  <si>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</si>
  <si>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</si>
  <si>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</si>
  <si>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</si>
  <si>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</si>
  <si>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</si>
  <si>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</si>
  <si>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</si>
  <si>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</si>
  <si>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</si>
  <si>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</si>
  <si>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</si>
  <si>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</si>
  <si>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</si>
  <si>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</si>
  <si>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</si>
  <si>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</si>
  <si>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</si>
  <si>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</si>
  <si>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</si>
  <si>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</si>
  <si>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</si>
  <si>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</si>
  <si>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</si>
  <si>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</si>
  <si>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</si>
  <si>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</si>
  <si>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</si>
  <si>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</si>
  <si>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</si>
  <si>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</si>
  <si>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</si>
  <si>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</si>
  <si>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</si>
  <si>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</si>
  <si>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</si>
  <si>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</si>
  <si>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</si>
  <si>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</si>
  <si>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</si>
  <si>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</si>
  <si>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</si>
  <si>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</si>
  <si>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</si>
  <si>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</si>
  <si>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</si>
  <si>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</si>
  <si>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</si>
  <si>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</si>
  <si>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</si>
  <si>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</si>
  <si>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</si>
  <si>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</si>
  <si>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</si>
  <si>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</si>
  <si>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</si>
  <si>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</si>
  <si>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</si>
  <si>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</si>
  <si>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</si>
  <si>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</si>
  <si>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</si>
  <si>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</si>
  <si>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</si>
  <si>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</si>
  <si>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</si>
  <si>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</si>
  <si>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</si>
  <si>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</si>
  <si>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</si>
  <si>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</si>
  <si>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</si>
  <si>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</si>
  <si>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</si>
  <si>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</si>
  <si>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</si>
  <si>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</si>
  <si>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</si>
  <si>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</si>
  <si>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</si>
  <si>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</si>
  <si>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</si>
  <si>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</si>
  <si>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</si>
  <si>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</si>
  <si>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</si>
  <si>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</si>
  <si>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</si>
  <si>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</si>
  <si>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</si>
  <si>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</si>
  <si>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</si>
  <si>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</si>
  <si>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</si>
  <si>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</si>
  <si>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</si>
  <si>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</si>
  <si>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</si>
  <si>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</si>
  <si>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</si>
  <si>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</si>
  <si>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</si>
  <si>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</si>
  <si>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</si>
  <si>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</si>
  <si>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</si>
  <si>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</si>
  <si>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</si>
  <si>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</si>
  <si>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</si>
  <si>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</si>
  <si>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</si>
  <si>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</si>
  <si>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</si>
  <si>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</si>
  <si>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</si>
  <si>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</si>
  <si>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</si>
  <si>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</si>
  <si>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</si>
  <si>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</si>
  <si>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</si>
  <si>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</si>
  <si>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</si>
  <si>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</si>
  <si>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</si>
  <si>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</si>
  <si>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</si>
  <si>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</si>
  <si>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</si>
  <si>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</si>
  <si>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</si>
  <si>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</si>
  <si>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</si>
  <si>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</si>
  <si>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</si>
  <si>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</si>
  <si>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</si>
  <si>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</si>
  <si>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</si>
  <si>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</si>
  <si>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</si>
  <si>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</si>
  <si>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</si>
  <si>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</si>
  <si>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</si>
  <si>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</si>
  <si>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</si>
  <si>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</si>
  <si>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</si>
  <si>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</si>
  <si>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</si>
  <si>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</si>
  <si>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</si>
  <si>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</si>
  <si>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</si>
  <si>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</si>
  <si>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</si>
  <si>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</si>
  <si>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</si>
  <si>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</si>
  <si>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</si>
  <si>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</si>
  <si>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</si>
  <si>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</si>
  <si>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</si>
  <si>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</si>
  <si>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</si>
  <si>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</si>
  <si>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</si>
  <si>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</si>
  <si>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</si>
  <si>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</si>
  <si>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</si>
  <si>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</si>
  <si>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</si>
  <si>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</si>
  <si>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</si>
  <si>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</si>
  <si>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</si>
  <si>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</si>
  <si>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</si>
  <si>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</si>
  <si>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</si>
  <si>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</si>
  <si>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</si>
  <si>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</si>
  <si>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</si>
  <si>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</si>
  <si>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</si>
  <si>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</si>
  <si>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</si>
  <si>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</si>
  <si>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</si>
  <si>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</si>
  <si>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</si>
  <si>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</si>
  <si>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</si>
  <si>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</si>
  <si>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</si>
  <si>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</si>
  <si>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</si>
  <si>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</si>
  <si>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</si>
  <si>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</si>
  <si>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</si>
  <si>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</si>
  <si>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</si>
  <si>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</si>
  <si>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</si>
  <si>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</si>
  <si>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</si>
  <si>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</si>
  <si>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</si>
  <si>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</si>
  <si>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</si>
  <si>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</si>
  <si>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</si>
  <si>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</si>
  <si>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</si>
  <si>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</si>
  <si>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</si>
  <si>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</si>
  <si>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</si>
  <si>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</si>
  <si>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</si>
  <si>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</si>
  <si>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</si>
  <si>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</si>
  <si>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</si>
  <si>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</si>
  <si>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</si>
  <si>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</si>
  <si>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</si>
  <si>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</si>
  <si>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</si>
  <si>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</si>
  <si>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</si>
  <si>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</si>
  <si>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</si>
  <si>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</si>
  <si>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</si>
  <si>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</si>
  <si>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</si>
  <si>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</si>
  <si>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</si>
  <si>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</si>
  <si>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</si>
  <si>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</si>
  <si>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</si>
  <si>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</si>
  <si>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</si>
  <si>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</si>
  <si>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</si>
  <si>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</si>
  <si>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</si>
  <si>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</si>
  <si>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</si>
  <si>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</si>
  <si>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</si>
  <si>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</si>
  <si>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</si>
  <si>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</si>
  <si>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</si>
  <si>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</si>
  <si>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</si>
  <si>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</si>
  <si>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</si>
  <si>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</si>
  <si>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</si>
  <si>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</si>
  <si>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</si>
  <si>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</si>
  <si>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</si>
  <si>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</si>
  <si>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</si>
  <si>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</si>
  <si>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</si>
  <si>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</si>
  <si>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</si>
  <si>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</si>
  <si>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</si>
  <si>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</si>
  <si>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</si>
  <si>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</si>
  <si>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</si>
  <si>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</si>
  <si>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</si>
  <si>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</si>
  <si>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</si>
  <si>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</si>
  <si>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</si>
  <si>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</si>
  <si>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</si>
  <si>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</si>
  <si>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</si>
  <si>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</si>
  <si>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</si>
  <si>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</si>
  <si>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</si>
  <si>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</si>
  <si>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</si>
  <si>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</si>
  <si>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</si>
  <si>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</si>
  <si>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</si>
  <si>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</si>
  <si>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</si>
  <si>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</si>
  <si>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</si>
  <si>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</si>
  <si>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</si>
  <si>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</si>
  <si>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</si>
  <si>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</si>
  <si>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</si>
  <si>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</si>
  <si>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</si>
  <si>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</si>
  <si>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</si>
  <si>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</si>
  <si>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</si>
  <si>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</si>
  <si>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</si>
  <si>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</si>
  <si>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</si>
  <si>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</si>
  <si>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</si>
  <si>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</si>
  <si>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</si>
  <si>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</si>
  <si>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</si>
  <si>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</si>
  <si>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</si>
  <si>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</si>
  <si>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</si>
  <si>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</si>
  <si>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</si>
  <si>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</si>
  <si>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</si>
  <si>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</si>
  <si>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</si>
  <si>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</si>
  <si>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</si>
  <si>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</si>
  <si>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</si>
  <si>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</si>
  <si>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</si>
  <si>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</si>
  <si>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</si>
  <si>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</si>
  <si>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</si>
  <si>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</si>
  <si>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</si>
  <si>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</si>
  <si>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</si>
  <si>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</si>
  <si>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</si>
  <si>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</si>
  <si>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</si>
  <si>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</si>
  <si>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</si>
  <si>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</si>
  <si>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</si>
  <si>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</si>
  <si>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</si>
  <si>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</si>
  <si>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</si>
  <si>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</si>
  <si>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</si>
  <si>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</si>
  <si>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</si>
  <si>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</si>
  <si>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</si>
  <si>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</si>
  <si>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</si>
  <si>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</si>
  <si>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</si>
  <si>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</si>
  <si>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</si>
  <si>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</si>
  <si>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</si>
  <si>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</si>
  <si>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</si>
  <si>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</si>
  <si>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</si>
  <si>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</si>
  <si>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</si>
  <si>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</si>
  <si>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</si>
  <si>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</si>
  <si>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</si>
  <si>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</si>
  <si>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</si>
  <si>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</si>
  <si>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</si>
  <si>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</si>
  <si>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</si>
  <si>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</si>
  <si>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</si>
  <si>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</si>
  <si>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</si>
  <si>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</si>
  <si>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</si>
  <si>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</si>
  <si>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</si>
  <si>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</si>
  <si>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</si>
  <si>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</si>
  <si>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</si>
  <si>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</si>
  <si>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</si>
  <si>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</si>
  <si>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</si>
  <si>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</si>
  <si>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</si>
  <si>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</si>
  <si>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</si>
  <si>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</si>
  <si>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</si>
  <si>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</si>
  <si>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</si>
  <si>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</si>
  <si>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</si>
  <si>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</si>
  <si>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</si>
  <si>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</si>
  <si>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</si>
  <si>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</si>
  <si>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</si>
  <si>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</si>
  <si>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</si>
  <si>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</si>
  <si>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</si>
  <si>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</si>
  <si>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</si>
  <si>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</si>
  <si>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</si>
  <si>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</si>
  <si>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</si>
  <si>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</si>
  <si>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</si>
  <si>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</si>
  <si>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</si>
  <si>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</si>
  <si>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</si>
  <si>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</si>
  <si>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</si>
  <si>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</si>
  <si>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</si>
  <si>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</si>
  <si>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</si>
  <si>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</si>
  <si>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</si>
  <si>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</si>
  <si>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</si>
  <si>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</si>
  <si>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</si>
  <si>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</si>
  <si>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</si>
  <si>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</si>
  <si>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</si>
  <si>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</si>
  <si>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</si>
  <si>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</si>
  <si>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</si>
  <si>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</si>
  <si>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</si>
  <si>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</si>
  <si>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</si>
  <si>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</si>
  <si>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</si>
  <si>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</si>
  <si>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</si>
  <si>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</si>
  <si>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</si>
  <si>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</si>
  <si>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</si>
  <si>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</si>
  <si>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</si>
  <si>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</si>
  <si>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</si>
  <si>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</si>
  <si>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</si>
  <si>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</si>
  <si>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</si>
  <si>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</si>
  <si>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</si>
  <si>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</si>
  <si>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</si>
  <si>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</si>
  <si>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</si>
  <si>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</si>
  <si>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</si>
  <si>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</si>
  <si>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</si>
  <si>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</si>
  <si>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</si>
  <si>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</si>
  <si>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</si>
  <si>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</si>
  <si>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</si>
  <si>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</si>
  <si>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</si>
  <si>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</si>
  <si>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</si>
  <si>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</si>
  <si>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</si>
  <si>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</si>
  <si>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</si>
  <si>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</si>
  <si>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</si>
  <si>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</si>
  <si>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</si>
  <si>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</si>
  <si>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</si>
  <si>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</si>
  <si>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</si>
  <si>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</si>
  <si>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</si>
  <si>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</si>
  <si>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</si>
  <si>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</si>
  <si>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</si>
  <si>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</si>
  <si>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</si>
  <si>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</si>
  <si>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</si>
  <si>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</si>
  <si>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</si>
  <si>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</si>
  <si>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</si>
  <si>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</si>
  <si>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</si>
  <si>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</si>
  <si>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</si>
  <si>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</si>
  <si>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</si>
  <si>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</si>
  <si>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</si>
  <si>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</si>
  <si>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</si>
  <si>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</si>
  <si>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</si>
  <si>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</si>
  <si>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</si>
  <si>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</si>
  <si>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</si>
  <si>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</si>
  <si>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</si>
  <si>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</si>
  <si>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</si>
  <si>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</si>
  <si>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</si>
  <si>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</si>
  <si>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</si>
  <si>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</si>
  <si>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</si>
  <si>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</si>
  <si>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</si>
  <si>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</si>
  <si>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</si>
  <si>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</si>
  <si>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</si>
  <si>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</si>
  <si>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</si>
  <si>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</si>
  <si>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</si>
  <si>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</si>
  <si>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</si>
  <si>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</si>
  <si>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</si>
  <si>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</si>
  <si>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</si>
  <si>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</si>
  <si>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</si>
  <si>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</si>
  <si>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</si>
  <si>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</si>
  <si>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</si>
  <si>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</si>
  <si>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</si>
  <si>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</si>
  <si>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</si>
  <si>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</si>
  <si>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</si>
  <si>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</si>
  <si>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</si>
  <si>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</si>
  <si>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</si>
  <si>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</si>
  <si>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</si>
  <si>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</si>
  <si>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</si>
  <si>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</si>
  <si>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</si>
  <si>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</si>
  <si>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</si>
  <si>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</si>
  <si>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</si>
  <si>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</si>
  <si>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</si>
  <si>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</si>
  <si>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</si>
  <si>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</si>
  <si>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</si>
  <si>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</si>
  <si>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</si>
  <si>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</si>
  <si>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</si>
  <si>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</si>
  <si>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</si>
  <si>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</si>
  <si>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</si>
  <si>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</si>
  <si>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</si>
  <si>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</si>
  <si>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</si>
  <si>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</si>
  <si>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</si>
  <si>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</si>
  <si>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</si>
  <si>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</si>
  <si>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</si>
  <si>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</si>
  <si>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</si>
  <si>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</si>
  <si>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</si>
  <si>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</si>
  <si>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</si>
  <si>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</si>
  <si>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</si>
  <si>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</si>
  <si>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</si>
  <si>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</si>
  <si>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</si>
  <si>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</si>
  <si>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</si>
  <si>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</si>
  <si>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</si>
  <si>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</si>
  <si>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</si>
  <si>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</si>
  <si>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</si>
  <si>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</si>
  <si>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</si>
  <si>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</si>
  <si>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</si>
  <si>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</si>
  <si>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</si>
  <si>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</si>
  <si>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</si>
  <si>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</si>
  <si>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</si>
  <si>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</si>
  <si>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</si>
  <si>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</si>
  <si>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</si>
  <si>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</si>
  <si>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</si>
  <si>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</si>
  <si>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</si>
  <si>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</si>
  <si>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</si>
  <si>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</si>
  <si>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</si>
  <si>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</si>
  <si>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</si>
  <si>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</si>
  <si>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</si>
  <si>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</si>
  <si>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</si>
  <si>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</si>
  <si>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</si>
  <si>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</si>
  <si>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</si>
  <si>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</si>
  <si>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</si>
  <si>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</si>
  <si>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</si>
  <si>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</si>
  <si>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</si>
  <si>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</si>
  <si>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</si>
  <si>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</si>
  <si>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</si>
  <si>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</si>
  <si>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</si>
  <si>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</si>
  <si>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</si>
  <si>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</si>
  <si>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</si>
  <si>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</si>
  <si>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</si>
  <si>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</si>
  <si>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</si>
  <si>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</si>
  <si>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</si>
  <si>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</si>
  <si>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</si>
  <si>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</si>
  <si>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</si>
  <si>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</si>
  <si>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</si>
  <si>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</si>
  <si>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</si>
  <si>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</si>
  <si>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</si>
  <si>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</si>
  <si>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</si>
  <si>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</si>
  <si>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</si>
  <si>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</si>
  <si>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</si>
  <si>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</si>
  <si>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</si>
  <si>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</si>
  <si>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</si>
  <si>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</si>
  <si>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</si>
  <si>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</si>
  <si>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</si>
  <si>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</si>
  <si>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</si>
  <si>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</si>
  <si>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</si>
  <si>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</si>
  <si>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</si>
  <si>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</si>
  <si>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</si>
  <si>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</si>
  <si>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</si>
  <si>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</si>
  <si>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</si>
  <si>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</si>
  <si>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</si>
  <si>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</si>
  <si>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</si>
  <si>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</si>
  <si>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</si>
  <si>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</si>
  <si>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</si>
  <si>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</si>
  <si>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</si>
  <si>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</si>
  <si>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</si>
  <si>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</si>
  <si>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</si>
  <si>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</si>
  <si>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</si>
  <si>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</si>
  <si>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</si>
  <si>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</si>
  <si>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</si>
  <si>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</si>
  <si>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</si>
  <si>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</si>
  <si>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</si>
  <si>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</si>
  <si>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</si>
  <si>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</si>
  <si>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</si>
  <si>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</si>
  <si>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</si>
  <si>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</si>
  <si>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</si>
  <si>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</si>
  <si>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</si>
  <si>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</si>
  <si>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</si>
  <si>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</si>
  <si>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</si>
  <si>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</si>
  <si>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</si>
  <si>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</si>
  <si>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</si>
  <si>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</si>
  <si>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</si>
  <si>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</si>
  <si>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</si>
  <si>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</si>
  <si>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</si>
  <si>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</si>
  <si>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</si>
  <si>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</si>
  <si>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</si>
  <si>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</si>
  <si>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</si>
  <si>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</si>
  <si>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</si>
  <si>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</si>
  <si>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</si>
  <si>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</si>
  <si>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</si>
  <si>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</si>
  <si>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</si>
  <si>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</si>
  <si>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</si>
  <si>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</si>
  <si>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</si>
  <si>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</si>
  <si>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</si>
  <si>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</si>
  <si>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</si>
  <si>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</si>
  <si>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</si>
  <si>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</si>
  <si>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</si>
  <si>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</si>
  <si>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</si>
  <si>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</si>
  <si>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</si>
  <si>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</si>
  <si>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</si>
  <si>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</si>
  <si>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</si>
  <si>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</si>
  <si>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</si>
  <si>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</si>
  <si>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</si>
  <si>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</si>
  <si>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</si>
  <si>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</si>
  <si>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</si>
  <si>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</si>
  <si>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</si>
  <si>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</si>
  <si>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</si>
  <si>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</si>
  <si>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</si>
  <si>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</si>
  <si>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</si>
  <si>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</si>
  <si>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</si>
  <si>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</si>
  <si>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</si>
  <si>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</si>
  <si>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</si>
  <si>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</si>
  <si>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</si>
  <si>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</si>
  <si>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</si>
  <si>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</si>
  <si>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</si>
  <si>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</si>
  <si>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</si>
  <si>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</si>
  <si>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</si>
  <si>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</si>
  <si>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</si>
  <si>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</si>
  <si>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</si>
  <si>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</si>
  <si>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</si>
  <si>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</si>
  <si>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</si>
  <si>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</si>
  <si>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</si>
  <si>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</si>
  <si>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</si>
  <si>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</si>
  <si>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</si>
  <si>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</si>
  <si>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</si>
  <si>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</si>
  <si>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</si>
  <si>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</si>
  <si>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</si>
  <si>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</si>
  <si>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</si>
  <si>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</si>
  <si>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</si>
  <si>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</si>
  <si>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</si>
  <si>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</si>
  <si>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</si>
  <si>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</si>
  <si>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</si>
  <si>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</si>
  <si>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</si>
  <si>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</si>
  <si>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</si>
  <si>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</si>
  <si>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</si>
  <si>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</si>
  <si>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</si>
  <si>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</si>
  <si>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</si>
  <si>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</si>
  <si>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</si>
  <si>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</si>
  <si>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</si>
  <si>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</si>
  <si>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</si>
  <si>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</si>
  <si>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</si>
  <si>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</si>
  <si>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</si>
  <si>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</si>
  <si>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</si>
  <si>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</si>
  <si>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</si>
  <si>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</si>
  <si>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</si>
  <si>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</si>
  <si>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</si>
  <si>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</si>
  <si>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</si>
  <si>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</si>
  <si>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</si>
  <si>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</si>
  <si>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</si>
  <si>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</si>
  <si>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</si>
  <si>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</si>
  <si>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</si>
  <si>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</si>
  <si>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</si>
  <si>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</si>
  <si>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</si>
  <si>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</si>
  <si>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</si>
  <si>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</si>
  <si>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</si>
  <si>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</si>
  <si>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</si>
  <si>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</si>
  <si>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</si>
  <si>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</si>
  <si>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</si>
  <si>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</si>
  <si>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</si>
  <si>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</si>
  <si>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</si>
  <si>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</si>
  <si>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</si>
  <si>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</si>
  <si>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</si>
  <si>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</si>
  <si>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</si>
  <si>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</si>
  <si>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</si>
  <si>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</si>
  <si>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</si>
  <si>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</si>
  <si>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</si>
  <si>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</si>
  <si>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</si>
  <si>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</si>
  <si>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</si>
  <si>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</si>
  <si>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</si>
  <si>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</si>
  <si>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</si>
  <si>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</si>
  <si>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</si>
  <si>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</si>
  <si>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</si>
  <si>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</si>
  <si>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</si>
  <si>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</si>
  <si>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</si>
  <si>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</si>
  <si>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</si>
  <si>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</si>
  <si>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</si>
  <si>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</si>
  <si>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</si>
  <si>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</si>
  <si>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</si>
  <si>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</si>
  <si>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</si>
  <si>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</si>
  <si>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</si>
  <si>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</si>
  <si>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</si>
  <si>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</si>
  <si>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</si>
  <si>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</si>
  <si>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</si>
  <si>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</si>
  <si>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</si>
  <si>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</si>
  <si>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</si>
  <si>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</si>
  <si>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</si>
  <si>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</si>
  <si>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</si>
  <si>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</si>
  <si>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</si>
  <si>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</si>
  <si>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</si>
  <si>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</si>
  <si>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</si>
  <si>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</si>
  <si>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</si>
  <si>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</si>
  <si>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</si>
  <si>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</si>
  <si>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</si>
  <si>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</si>
  <si>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</si>
  <si>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</si>
  <si>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</si>
  <si>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</si>
  <si>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</si>
  <si>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</si>
  <si>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</si>
  <si>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</si>
  <si>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</si>
  <si>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</si>
  <si>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</si>
  <si>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</si>
  <si>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</si>
  <si>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</si>
  <si>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</si>
  <si>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</si>
  <si>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</si>
  <si>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</si>
  <si>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</si>
  <si>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</si>
  <si>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</si>
  <si>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</si>
  <si>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</si>
  <si>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</si>
  <si>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</si>
  <si>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</si>
  <si>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</si>
  <si>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</si>
  <si>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</si>
  <si>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</si>
  <si>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</si>
  <si>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</si>
  <si>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</si>
  <si>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</si>
  <si>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</si>
  <si>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</si>
  <si>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</si>
  <si>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</si>
  <si>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</si>
  <si>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</si>
  <si>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</si>
  <si>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</si>
  <si>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</si>
  <si>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</si>
  <si>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</si>
  <si>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</si>
  <si>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</si>
  <si>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</si>
  <si>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</si>
  <si>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</si>
  <si>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</si>
  <si>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</si>
  <si>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</si>
  <si>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</si>
  <si>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</si>
  <si>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</si>
  <si>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</si>
  <si>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</si>
  <si>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</si>
  <si>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</si>
  <si>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</si>
  <si>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</si>
  <si>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</si>
  <si>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</si>
  <si>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</si>
  <si>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</si>
  <si>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</si>
  <si>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</si>
  <si>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</si>
  <si>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</si>
  <si>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</si>
  <si>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</si>
  <si>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</si>
  <si>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</si>
  <si>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</si>
  <si>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</si>
  <si>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</si>
  <si>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</si>
  <si>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</si>
  <si>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</si>
  <si>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</si>
  <si>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</si>
  <si>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</si>
  <si>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</si>
  <si>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</si>
  <si>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</si>
  <si>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</si>
  <si>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</si>
  <si>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</si>
  <si>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</si>
  <si>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</si>
  <si>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</si>
  <si>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</si>
  <si>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</si>
  <si>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</si>
  <si>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</si>
  <si>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</si>
  <si>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</si>
  <si>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</si>
  <si>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</si>
  <si>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</si>
  <si>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</si>
  <si>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</si>
  <si>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</si>
  <si>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</si>
  <si>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</si>
  <si>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</si>
  <si>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</si>
  <si>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</si>
  <si>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</si>
  <si>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</si>
  <si>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</si>
  <si>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</si>
  <si>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</si>
  <si>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</si>
  <si>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</si>
  <si>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</si>
  <si>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</si>
  <si>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</si>
  <si>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</si>
  <si>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</si>
  <si>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</si>
  <si>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</si>
  <si>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</si>
  <si>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</si>
  <si>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</si>
  <si>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</si>
  <si>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</si>
  <si>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</si>
  <si>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</si>
  <si>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</si>
  <si>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</si>
  <si>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</si>
  <si>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</si>
  <si>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</si>
  <si>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</si>
  <si>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</si>
  <si>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</si>
  <si>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</si>
  <si>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</si>
  <si>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</si>
  <si>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</si>
  <si>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</si>
  <si>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</si>
  <si>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</si>
  <si>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</si>
  <si>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</si>
  <si>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</si>
  <si>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</si>
  <si>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</si>
  <si>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</si>
  <si>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</si>
  <si>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</si>
  <si>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</si>
  <si>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</si>
  <si>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</si>
  <si>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</si>
  <si>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</si>
  <si>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</si>
  <si>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</si>
  <si>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</si>
  <si>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</si>
  <si>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</si>
  <si>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</si>
  <si>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</si>
  <si>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</si>
  <si>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</si>
  <si>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</si>
  <si>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</si>
  <si>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</si>
  <si>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</si>
  <si>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</si>
  <si>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</si>
  <si>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</si>
  <si>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</si>
  <si>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</si>
  <si>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</si>
  <si>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</si>
  <si>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</si>
  <si>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</si>
  <si>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</si>
  <si>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</si>
  <si>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</si>
  <si>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</si>
  <si>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</si>
  <si>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</si>
  <si>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</si>
  <si>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</si>
  <si>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</si>
  <si>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</si>
  <si>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</si>
  <si>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</si>
  <si>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</si>
  <si>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</si>
  <si>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</si>
  <si>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</si>
  <si>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</si>
  <si>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</si>
  <si>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</si>
  <si>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</si>
  <si>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</si>
  <si>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</si>
  <si>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</si>
  <si>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</si>
  <si>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</si>
  <si>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</si>
  <si>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</si>
  <si>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</si>
  <si>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</si>
  <si>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</si>
  <si>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</si>
  <si>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</si>
  <si>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</si>
  <si>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</si>
  <si>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</si>
  <si>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</si>
  <si>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</si>
  <si>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</si>
  <si>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</si>
  <si>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</si>
  <si>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</si>
  <si>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</si>
  <si>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</si>
  <si>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</si>
  <si>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</si>
  <si>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</si>
  <si>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</si>
  <si>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</si>
  <si>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</si>
  <si>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</si>
  <si>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</si>
  <si>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</si>
  <si>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</si>
  <si>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</si>
  <si>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</si>
  <si>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</si>
  <si>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</si>
  <si>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</si>
  <si>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</si>
  <si>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</si>
  <si>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</si>
  <si>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</si>
  <si>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</si>
  <si>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</si>
  <si>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</si>
  <si>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</si>
  <si>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</si>
  <si>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</si>
  <si>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</si>
  <si>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</si>
  <si>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</si>
  <si>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</si>
  <si>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</si>
  <si>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</si>
  <si>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</si>
  <si>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</si>
  <si>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</si>
  <si>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</si>
  <si>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</si>
  <si>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</si>
  <si>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</si>
  <si>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</si>
  <si>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</si>
  <si>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</si>
  <si>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</si>
  <si>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</si>
  <si>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</si>
  <si>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</si>
  <si>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</si>
  <si>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</si>
  <si>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</si>
  <si>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</si>
  <si>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</si>
  <si>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</si>
  <si>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</si>
  <si>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</si>
  <si>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</si>
  <si>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</si>
  <si>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</si>
  <si>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</si>
  <si>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</si>
  <si>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</si>
  <si>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</si>
  <si>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</si>
  <si>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</si>
  <si>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</si>
  <si>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</si>
  <si>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</si>
  <si>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</si>
  <si>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</si>
  <si>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</si>
  <si>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</si>
  <si>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</si>
  <si>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</si>
  <si>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</si>
  <si>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</si>
  <si>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</si>
  <si>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</si>
  <si>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</si>
  <si>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</si>
  <si>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</si>
  <si>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</si>
  <si>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</si>
  <si>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</si>
  <si>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</si>
  <si>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</si>
  <si>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</si>
  <si>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</si>
  <si>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</si>
  <si>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</si>
  <si>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</si>
  <si>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</si>
  <si>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</si>
  <si>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</si>
  <si>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</si>
  <si>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</si>
  <si>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</si>
  <si>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</si>
  <si>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</si>
  <si>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</si>
  <si>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</si>
  <si>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</si>
  <si>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</si>
  <si>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</si>
  <si>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</si>
  <si>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</si>
  <si>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</si>
  <si>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</si>
  <si>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</si>
  <si>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</si>
  <si>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</si>
  <si>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</si>
  <si>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</si>
  <si>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</si>
  <si>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</si>
  <si>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</si>
  <si>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</si>
  <si>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</si>
  <si>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</si>
  <si>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</si>
  <si>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</si>
  <si>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</si>
  <si>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</si>
  <si>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</si>
  <si>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</si>
  <si>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</si>
  <si>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</si>
  <si>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</si>
  <si>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</si>
  <si>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</si>
  <si>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</si>
  <si>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</si>
  <si>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</si>
  <si>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</si>
  <si>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</si>
  <si>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</si>
  <si>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</si>
  <si>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</si>
  <si>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</si>
  <si>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</si>
  <si>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</si>
  <si>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</si>
  <si>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</si>
  <si>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</si>
  <si>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</si>
  <si>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</si>
  <si>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</si>
  <si>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</si>
  <si>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</si>
  <si>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</si>
  <si>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</si>
  <si>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</si>
  <si>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</si>
  <si>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</si>
  <si>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</si>
  <si>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</si>
  <si>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</si>
  <si>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</si>
  <si>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</si>
  <si>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</si>
  <si>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</si>
  <si>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</si>
  <si>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</si>
  <si>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</si>
  <si>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</si>
  <si>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</si>
  <si>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</si>
  <si>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</si>
  <si>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</si>
  <si>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</si>
  <si>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</si>
  <si>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</si>
  <si>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</si>
  <si>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</si>
  <si>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</si>
  <si>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</si>
  <si>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</si>
  <si>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</si>
  <si>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</si>
  <si>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</si>
  <si>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</si>
  <si>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</si>
  <si>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</si>
  <si>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</si>
  <si>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</si>
  <si>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</si>
  <si>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</si>
  <si>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</si>
  <si>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</si>
  <si>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</si>
  <si>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</si>
  <si>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</si>
  <si>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</si>
  <si>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</si>
  <si>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</si>
  <si>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</si>
  <si>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</si>
  <si>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</si>
  <si>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</si>
  <si>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</si>
  <si>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</si>
  <si>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</si>
  <si>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</si>
  <si>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</si>
  <si>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</si>
  <si>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</si>
  <si>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</si>
  <si>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</si>
  <si>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</si>
  <si>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</si>
  <si>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</si>
  <si>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</si>
  <si>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</si>
  <si>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</si>
  <si>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</si>
  <si>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</si>
  <si>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</si>
  <si>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</si>
  <si>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</si>
  <si>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</si>
  <si>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</si>
  <si>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</si>
  <si>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</si>
  <si>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</si>
  <si>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</si>
  <si>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</si>
  <si>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</si>
  <si>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</si>
  <si>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</si>
  <si>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</si>
  <si>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</si>
  <si>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</si>
  <si>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</si>
  <si>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</si>
  <si>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</si>
  <si>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</si>
  <si>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</si>
  <si>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</si>
  <si>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</si>
  <si>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</si>
  <si>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</si>
  <si>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</si>
  <si>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</si>
  <si>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</si>
  <si>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</si>
  <si>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</si>
  <si>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</si>
  <si>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</si>
  <si>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</si>
  <si>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</si>
  <si>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</si>
  <si>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</si>
  <si>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</si>
  <si>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</si>
  <si>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</si>
  <si>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</si>
  <si>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</si>
  <si>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</si>
  <si>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</si>
  <si>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</si>
  <si>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</si>
  <si>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</si>
  <si>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</si>
  <si>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</si>
  <si>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</si>
  <si>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</si>
  <si>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</si>
  <si>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</si>
  <si>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</si>
  <si>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</si>
  <si>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</si>
  <si>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</si>
  <si>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</si>
  <si>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</si>
  <si>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</si>
  <si>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</si>
  <si>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</si>
  <si>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</si>
  <si>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</si>
  <si>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</si>
  <si>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</si>
  <si>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</si>
  <si>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</si>
  <si>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</si>
  <si>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</si>
  <si>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</si>
  <si>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</si>
  <si>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</si>
  <si>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</si>
  <si>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</si>
  <si>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</si>
  <si>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</si>
  <si>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</si>
  <si>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</si>
  <si>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</si>
  <si>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</si>
  <si>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</si>
  <si>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</si>
  <si>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</si>
  <si>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</si>
  <si>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</si>
  <si>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</si>
  <si>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</si>
  <si>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</si>
  <si>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</si>
  <si>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</si>
  <si>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</si>
  <si>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</si>
  <si>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</si>
  <si>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</si>
  <si>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</si>
  <si>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</si>
  <si>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</si>
  <si>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</si>
  <si>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</si>
  <si>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</si>
  <si>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</si>
  <si>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</si>
  <si>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</si>
  <si>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</si>
  <si>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</si>
  <si>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</si>
  <si>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</si>
  <si>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</si>
  <si>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</si>
  <si>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</si>
  <si>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</si>
  <si>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</si>
  <si>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</si>
  <si>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</si>
  <si>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</si>
  <si>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</si>
  <si>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</si>
  <si>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</si>
  <si>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</si>
  <si>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</si>
  <si>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</si>
  <si>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</si>
  <si>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</si>
  <si>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</si>
  <si>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</si>
  <si>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</si>
  <si>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</si>
  <si>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</si>
  <si>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</si>
  <si>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</si>
  <si>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</si>
  <si>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</si>
  <si>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</si>
  <si>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</si>
  <si>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</si>
  <si>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</si>
  <si>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</si>
  <si>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</si>
  <si>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</si>
  <si>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</si>
  <si>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</si>
  <si>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</si>
  <si>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</si>
  <si>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</si>
  <si>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</si>
  <si>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</si>
  <si>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</si>
  <si>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</si>
  <si>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</si>
  <si>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</si>
  <si>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</si>
  <si>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</si>
  <si>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</si>
  <si>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</si>
  <si>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</si>
  <si>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</si>
  <si>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</si>
  <si>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</si>
  <si>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</si>
  <si>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</si>
  <si>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</si>
  <si>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</si>
  <si>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</si>
  <si>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</si>
  <si>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</si>
  <si>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</si>
  <si>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</si>
  <si>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</si>
  <si>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</si>
  <si>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</si>
  <si>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</si>
  <si>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</si>
  <si>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</si>
  <si>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</si>
  <si>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</si>
  <si>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</si>
  <si>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</si>
  <si>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</si>
  <si>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</si>
  <si>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</si>
  <si>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</si>
  <si>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</si>
  <si>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</si>
  <si>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</si>
  <si>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</si>
  <si>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</si>
  <si>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</si>
  <si>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</si>
  <si>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</si>
  <si>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</si>
  <si>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</si>
  <si>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</si>
  <si>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</si>
  <si>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</si>
  <si>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</si>
  <si>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</si>
  <si>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</si>
  <si>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</si>
  <si>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</si>
  <si>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</si>
  <si>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</si>
  <si>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</si>
  <si>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</si>
  <si>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</si>
  <si>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</si>
  <si>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</si>
  <si>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</si>
  <si>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</si>
  <si>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</si>
  <si>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</si>
  <si>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</si>
  <si>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</si>
  <si>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</si>
  <si>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</si>
  <si>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</si>
  <si>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</si>
  <si>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</si>
  <si>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</si>
  <si>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</si>
  <si>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</si>
  <si>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</si>
  <si>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</si>
  <si>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</si>
  <si>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</si>
  <si>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</si>
  <si>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</si>
  <si>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</si>
  <si>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</si>
  <si>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</si>
  <si>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</si>
  <si>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</si>
  <si>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</si>
  <si>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</si>
  <si>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</si>
  <si>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</si>
  <si>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</si>
  <si>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</si>
  <si>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</si>
  <si>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</si>
  <si>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</si>
  <si>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</si>
  <si>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</si>
  <si>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</si>
  <si>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</si>
  <si>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</si>
  <si>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</si>
  <si>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</si>
  <si>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</si>
  <si>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</si>
  <si>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</si>
  <si>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</si>
  <si>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</si>
  <si>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</si>
  <si>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</si>
  <si>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</si>
  <si>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</si>
  <si>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</si>
  <si>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</si>
  <si>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</si>
  <si>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</si>
  <si>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</si>
  <si>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</si>
  <si>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</si>
  <si>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</si>
  <si>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</si>
  <si>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</si>
  <si>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</si>
  <si>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</si>
  <si>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</si>
  <si>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</si>
  <si>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</si>
  <si>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</si>
  <si>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</si>
  <si>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</si>
  <si>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</si>
  <si>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</si>
  <si>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</si>
  <si>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</si>
  <si>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</si>
  <si>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</si>
  <si>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</si>
  <si>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</si>
  <si>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</si>
  <si>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</si>
  <si>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</si>
  <si>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</si>
  <si>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</si>
  <si>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</si>
  <si>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</si>
  <si>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</si>
  <si>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</si>
  <si>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</si>
  <si>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</si>
  <si>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</si>
  <si>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</si>
  <si>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</si>
  <si>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</si>
  <si>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</si>
  <si>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</si>
  <si>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</si>
  <si>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</si>
  <si>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</si>
  <si>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</si>
  <si>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</si>
  <si>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</si>
  <si>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</si>
  <si>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</si>
  <si>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</si>
  <si>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</si>
  <si>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</si>
  <si>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</si>
  <si>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</si>
  <si>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</si>
  <si>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</si>
  <si>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</si>
  <si>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</si>
  <si>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</si>
  <si>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</si>
  <si>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</si>
  <si>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</si>
  <si>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</si>
  <si>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</si>
  <si>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</si>
  <si>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</si>
  <si>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</si>
  <si>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</si>
  <si>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</si>
  <si>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</si>
  <si>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</si>
  <si>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</si>
  <si>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</si>
  <si>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</si>
  <si>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</si>
  <si>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</si>
  <si>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</si>
  <si>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</si>
  <si>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</si>
  <si>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</si>
  <si>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</si>
  <si>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</si>
  <si>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</si>
  <si>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</si>
  <si>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</si>
  <si>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</si>
  <si>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</si>
  <si>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</si>
  <si>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</si>
  <si>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</si>
  <si>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</si>
  <si>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</si>
  <si>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</si>
  <si>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</si>
  <si>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</si>
  <si>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</si>
  <si>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</si>
  <si>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</si>
  <si>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</si>
  <si>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</si>
  <si>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</si>
  <si>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</si>
  <si>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</si>
  <si>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</si>
  <si>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</si>
  <si>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</si>
  <si>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</si>
  <si>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</si>
  <si>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</si>
  <si>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</si>
  <si>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</si>
  <si>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</si>
  <si>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</si>
  <si>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</si>
  <si>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</si>
  <si>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</si>
  <si>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</si>
  <si>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</si>
  <si>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</si>
  <si>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</si>
  <si>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</si>
  <si>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</si>
  <si>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</si>
  <si>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</si>
  <si>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</si>
  <si>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</si>
  <si>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</si>
  <si>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</si>
  <si>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</si>
  <si>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</si>
  <si>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</si>
  <si>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</si>
  <si>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</si>
  <si>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</si>
  <si>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</si>
  <si>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</si>
  <si>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</si>
  <si>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</si>
  <si>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</si>
  <si>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</si>
  <si>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</si>
  <si>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</si>
  <si>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</si>
  <si>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</si>
  <si>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</si>
  <si>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</si>
  <si>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</si>
  <si>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</si>
  <si>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</si>
  <si>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</si>
  <si>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</si>
  <si>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</si>
  <si>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</si>
  <si>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</si>
  <si>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</si>
  <si>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</si>
  <si>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</si>
  <si>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</si>
  <si>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</si>
  <si>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</si>
  <si>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</si>
  <si>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</si>
  <si>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</si>
  <si>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</si>
  <si>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</si>
  <si>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</si>
  <si>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</si>
  <si>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</si>
  <si>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</si>
  <si>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</si>
  <si>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</si>
  <si>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</si>
  <si>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</si>
  <si>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</si>
  <si>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</si>
  <si>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</si>
  <si>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</si>
  <si>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</si>
  <si>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</si>
  <si>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</si>
  <si>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</si>
  <si>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</si>
  <si>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</si>
  <si>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</si>
  <si>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</si>
  <si>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</si>
  <si>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</si>
  <si>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</si>
  <si>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</si>
  <si>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</si>
  <si>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</si>
  <si>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</si>
  <si>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</si>
  <si>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</si>
  <si>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</si>
  <si>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</si>
  <si>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</si>
  <si>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</si>
  <si>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</si>
  <si>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</si>
  <si>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</si>
  <si>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</si>
  <si>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</si>
  <si>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</si>
  <si>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</si>
  <si>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</si>
  <si>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</si>
  <si>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</si>
  <si>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</si>
  <si>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</si>
  <si>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</si>
  <si>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</si>
  <si>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</si>
  <si>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</si>
  <si>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</si>
  <si>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</si>
  <si>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</si>
  <si>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</si>
  <si>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</si>
  <si>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</si>
  <si>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</si>
  <si>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</si>
  <si>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</si>
  <si>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</si>
  <si>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</si>
  <si>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</si>
  <si>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</si>
  <si>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</si>
  <si>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</si>
  <si>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</si>
  <si>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</si>
  <si>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</si>
  <si>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</si>
  <si>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</si>
  <si>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</si>
  <si>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</si>
  <si>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</si>
  <si>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</si>
  <si>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</si>
  <si>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</si>
  <si>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</si>
  <si>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</si>
  <si>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</si>
  <si>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</si>
  <si>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</si>
  <si>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</si>
  <si>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</si>
  <si>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</si>
  <si>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</si>
  <si>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</si>
  <si>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</si>
  <si>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</si>
  <si>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</si>
  <si>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</si>
  <si>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</si>
  <si>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</si>
  <si>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</si>
  <si>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</si>
  <si>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</si>
  <si>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</si>
  <si>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</si>
  <si>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</si>
  <si>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</si>
  <si>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</si>
  <si>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</si>
  <si>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</si>
  <si>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</si>
  <si>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</si>
  <si>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</si>
  <si>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</si>
  <si>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</si>
  <si>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</si>
  <si>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</si>
  <si>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</si>
  <si>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</si>
  <si>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</si>
  <si>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</si>
  <si>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</si>
  <si>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</si>
  <si>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</si>
  <si>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</si>
  <si>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</si>
  <si>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</si>
  <si>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</si>
  <si>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</si>
  <si>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</si>
  <si>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</si>
  <si>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</si>
  <si>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</si>
  <si>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</si>
  <si>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</si>
  <si>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</si>
  <si>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</si>
  <si>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</si>
  <si>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</si>
  <si>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</si>
  <si>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</si>
  <si>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</si>
  <si>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</si>
  <si>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</si>
  <si>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</si>
  <si>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</si>
  <si>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</si>
  <si>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</si>
  <si>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</si>
  <si>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</si>
  <si>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</si>
  <si>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</si>
  <si>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</si>
  <si>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</si>
  <si>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</si>
  <si>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</si>
  <si>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</si>
  <si>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</si>
  <si>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</si>
  <si>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</si>
  <si>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</si>
  <si>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</si>
  <si>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</si>
  <si>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</si>
  <si>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</si>
  <si>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</si>
  <si>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</si>
  <si>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</si>
  <si>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</si>
  <si>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</si>
  <si>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</si>
  <si>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</si>
  <si>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</si>
  <si>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</si>
  <si>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</si>
  <si>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</si>
  <si>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</si>
  <si>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</si>
  <si>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</si>
  <si>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</si>
  <si>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</si>
  <si>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</si>
  <si>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</si>
  <si>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</si>
  <si>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</si>
  <si>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</si>
  <si>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</si>
  <si>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</si>
  <si>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</si>
  <si>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</si>
  <si>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</si>
  <si>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</si>
  <si>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</si>
  <si>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</si>
  <si>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</si>
  <si>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</si>
  <si>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</si>
  <si>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</si>
  <si>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</si>
  <si>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</si>
  <si>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</si>
  <si>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</si>
  <si>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</si>
  <si>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</si>
  <si>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</si>
  <si>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</si>
  <si>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</si>
  <si>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</si>
  <si>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</si>
  <si>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</si>
  <si>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</si>
  <si>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</si>
  <si>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</si>
  <si>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</si>
  <si>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</si>
  <si>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</si>
  <si>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</si>
  <si>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</si>
  <si>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</si>
  <si>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</si>
  <si>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</si>
  <si>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</si>
  <si>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</si>
  <si>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</si>
  <si>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</si>
  <si>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</si>
  <si>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</si>
  <si>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</si>
  <si>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</si>
  <si>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</si>
  <si>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</si>
  <si>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</si>
  <si>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</si>
  <si>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</si>
  <si>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</si>
  <si>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</si>
  <si>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</si>
  <si>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</si>
  <si>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</si>
  <si>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</si>
  <si>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</si>
  <si>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</si>
  <si>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</si>
  <si>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</si>
  <si>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</si>
  <si>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</si>
  <si>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</si>
  <si>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</si>
  <si>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</si>
  <si>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</si>
  <si>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</si>
  <si>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</si>
  <si>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</si>
  <si>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</si>
  <si>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</si>
  <si>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</si>
  <si>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</si>
  <si>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</si>
  <si>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</si>
  <si>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</si>
  <si>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</si>
  <si>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</si>
  <si>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</si>
  <si>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</si>
  <si>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</si>
  <si>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</si>
  <si>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</si>
  <si>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</si>
  <si>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</si>
  <si>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</si>
  <si>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</si>
  <si>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</si>
  <si>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</si>
  <si>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</si>
  <si>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</si>
  <si>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</si>
  <si>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</si>
  <si>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</si>
  <si>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</si>
  <si>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</si>
  <si>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</si>
  <si>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</si>
  <si>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</si>
  <si>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</si>
  <si>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</si>
  <si>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</si>
  <si>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</si>
  <si>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</si>
  <si>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</si>
  <si>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</si>
  <si>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</si>
  <si>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</si>
  <si>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</si>
  <si>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</si>
  <si>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</si>
  <si>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</si>
  <si>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</si>
  <si>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</si>
  <si>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</si>
  <si>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</si>
  <si>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</si>
  <si>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</si>
  <si>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</si>
  <si>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</si>
  <si>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</si>
  <si>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</si>
  <si>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</si>
  <si>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</si>
  <si>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</si>
  <si>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</si>
  <si>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</si>
  <si>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</si>
  <si>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</si>
  <si>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</si>
  <si>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</si>
  <si>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</si>
  <si>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</si>
  <si>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</si>
  <si>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</si>
  <si>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</si>
  <si>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</si>
  <si>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</si>
  <si>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</si>
  <si>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</si>
  <si>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</si>
  <si>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</si>
  <si>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</si>
  <si>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</si>
  <si>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</si>
  <si>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</si>
  <si>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</si>
  <si>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</si>
  <si>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</si>
  <si>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</si>
  <si>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</si>
  <si>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</si>
  <si>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</si>
  <si>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</si>
  <si>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</si>
  <si>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</si>
  <si>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</si>
  <si>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</si>
  <si>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</si>
  <si>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</si>
  <si>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</si>
  <si>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</si>
  <si>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</si>
  <si>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</si>
  <si>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</si>
  <si>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</si>
  <si>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</si>
  <si>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</si>
  <si>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</si>
  <si>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</si>
  <si>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</si>
  <si>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</si>
  <si>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</si>
  <si>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</si>
  <si>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</si>
  <si>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</si>
  <si>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</si>
  <si>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</si>
  <si>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</si>
  <si>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</si>
  <si>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</si>
  <si>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</si>
  <si>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</si>
  <si>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</si>
  <si>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</si>
  <si>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</si>
  <si>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</si>
  <si>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</si>
  <si>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</si>
  <si>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</si>
  <si>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</si>
  <si>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</si>
  <si>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</si>
  <si>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</si>
  <si>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</si>
  <si>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</si>
  <si>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</si>
  <si>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</si>
  <si>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</si>
  <si>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</si>
  <si>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</si>
  <si>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</si>
  <si>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</si>
  <si>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</si>
  <si>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</si>
  <si>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</si>
  <si>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</si>
  <si>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</si>
  <si>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</si>
  <si>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</si>
  <si>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</si>
  <si>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</si>
  <si>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</si>
  <si>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</si>
  <si>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</si>
  <si>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</si>
  <si>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</si>
  <si>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</si>
  <si>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</si>
  <si>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</si>
  <si>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</si>
  <si>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</si>
  <si>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</si>
  <si>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</si>
  <si>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</si>
  <si>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</si>
  <si>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</si>
  <si>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</si>
  <si>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</si>
  <si>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</si>
  <si>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</si>
  <si>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</si>
  <si>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</si>
  <si>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</si>
  <si>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</si>
  <si>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</si>
  <si>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</si>
  <si>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</si>
  <si>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</si>
  <si>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</si>
  <si>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</si>
  <si>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</si>
  <si>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</si>
  <si>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</si>
  <si>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</si>
  <si>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</si>
  <si>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</si>
  <si>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</si>
  <si>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</si>
  <si>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</si>
  <si>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</si>
  <si>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</si>
  <si>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</si>
  <si>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</si>
  <si>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</si>
  <si>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</si>
  <si>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</si>
  <si>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</si>
  <si>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</si>
  <si>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</si>
  <si>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</si>
  <si>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</si>
  <si>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</si>
  <si>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</si>
  <si>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</si>
  <si>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</si>
  <si>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</si>
  <si>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</si>
  <si>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</si>
  <si>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</si>
  <si>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</si>
  <si>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</si>
  <si>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</si>
  <si>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</si>
  <si>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</si>
  <si>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</si>
  <si>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</si>
  <si>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</si>
  <si>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</si>
  <si>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</si>
  <si>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</si>
  <si>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</si>
  <si>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</si>
  <si>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</si>
  <si>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</si>
  <si>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</si>
  <si>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</si>
  <si>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</si>
  <si>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</si>
  <si>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</si>
  <si>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</si>
  <si>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</si>
  <si>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</si>
  <si>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</si>
  <si>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</si>
  <si>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</si>
  <si>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</si>
  <si>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</si>
  <si>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</si>
  <si>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</si>
  <si>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</si>
  <si>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</si>
  <si>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</si>
  <si>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</si>
  <si>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</si>
  <si>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</si>
  <si>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</si>
  <si>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</si>
  <si>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</si>
  <si>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</si>
  <si>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</si>
  <si>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</si>
  <si>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</si>
  <si>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</si>
  <si>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</si>
  <si>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</si>
  <si>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</si>
  <si>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</si>
  <si>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</si>
  <si>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</si>
  <si>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</si>
  <si>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</si>
  <si>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</si>
  <si>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</si>
  <si>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</si>
  <si>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</si>
  <si>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</si>
  <si>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</si>
  <si>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</si>
  <si>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</si>
  <si>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</si>
  <si>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</si>
  <si>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</si>
  <si>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</si>
  <si>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</si>
  <si>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</si>
  <si>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</si>
  <si>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</si>
  <si>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</si>
  <si>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</si>
  <si>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</si>
  <si>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</si>
  <si>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</si>
  <si>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</si>
  <si>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</si>
  <si>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</si>
  <si>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</si>
  <si>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</si>
  <si>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</si>
  <si>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</si>
  <si>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</si>
  <si>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</si>
  <si>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</si>
  <si>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</si>
  <si>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</si>
  <si>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</si>
  <si>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</si>
  <si>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</si>
  <si>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</si>
  <si>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</si>
  <si>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</si>
  <si>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</si>
  <si>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</si>
  <si>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</si>
  <si>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</si>
  <si>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</si>
  <si>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</si>
  <si>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</si>
  <si>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</si>
  <si>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</si>
  <si>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</si>
  <si>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</si>
  <si>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</si>
  <si>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</si>
  <si>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</si>
  <si>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</si>
  <si>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</si>
  <si>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</si>
  <si>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</si>
  <si>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</si>
  <si>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</si>
  <si>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</si>
  <si>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</si>
  <si>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</si>
  <si>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</si>
  <si>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</si>
  <si>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</si>
  <si>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</si>
  <si>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</si>
  <si>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</si>
  <si>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</si>
  <si>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</si>
  <si>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</si>
  <si>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</si>
  <si>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</si>
  <si>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</si>
  <si>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</si>
  <si>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</si>
  <si>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</si>
  <si>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</si>
  <si>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</si>
  <si>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</si>
  <si>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</si>
  <si>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</si>
  <si>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</si>
  <si>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</si>
  <si>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</si>
  <si>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</si>
  <si>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</si>
  <si>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</si>
  <si>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</si>
  <si>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</si>
  <si>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</si>
  <si>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</si>
  <si>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</si>
  <si>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</si>
  <si>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</si>
  <si>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</si>
  <si>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</si>
  <si>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</si>
  <si>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</si>
  <si>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</si>
  <si>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</si>
  <si>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</si>
  <si>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</si>
  <si>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</si>
  <si>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</si>
  <si>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</si>
  <si>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</si>
  <si>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</si>
  <si>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</si>
  <si>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</si>
  <si>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</si>
  <si>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</si>
  <si>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</si>
  <si>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</si>
  <si>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</si>
  <si>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</si>
  <si>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</si>
  <si>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</si>
  <si>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</si>
  <si>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</si>
  <si>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</si>
  <si>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</si>
  <si>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</si>
  <si>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</si>
  <si>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</si>
  <si>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</si>
  <si>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</si>
  <si>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</si>
  <si>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</si>
  <si>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</si>
  <si>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</si>
  <si>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</si>
  <si>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</si>
  <si>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</si>
  <si>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</si>
  <si>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</si>
  <si>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</si>
  <si>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</si>
  <si>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</si>
  <si>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</si>
  <si>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</si>
  <si>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</si>
  <si>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</si>
  <si>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</si>
  <si>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</si>
  <si>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</si>
  <si>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</si>
  <si>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</si>
  <si>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</si>
  <si>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</si>
  <si>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</si>
  <si>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</si>
  <si>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</si>
  <si>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</si>
  <si>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</si>
  <si>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</si>
  <si>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</si>
  <si>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</si>
  <si>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</si>
  <si>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</si>
  <si>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</si>
  <si>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</si>
  <si>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</si>
  <si>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</si>
  <si>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</si>
  <si>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</si>
  <si>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</si>
  <si>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</si>
  <si>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</si>
  <si>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</si>
  <si>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</si>
  <si>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</si>
  <si>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</si>
  <si>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</si>
  <si>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</si>
  <si>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</si>
  <si>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</si>
  <si>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</si>
  <si>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</si>
  <si>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</si>
  <si>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</si>
  <si>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</si>
  <si>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</si>
  <si>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</si>
  <si>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</si>
  <si>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</si>
  <si>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</si>
  <si>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</si>
  <si>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</si>
  <si>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</si>
  <si>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</si>
  <si>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</si>
  <si>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</si>
  <si>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</si>
  <si>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</si>
  <si>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</si>
  <si>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</si>
  <si>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</si>
  <si>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</si>
  <si>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</si>
  <si>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</si>
  <si>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</si>
  <si>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</si>
  <si>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</si>
  <si>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</si>
  <si>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</si>
  <si>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</si>
  <si>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</si>
  <si>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</si>
  <si>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</si>
  <si>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</si>
  <si>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</si>
  <si>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</si>
  <si>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</si>
  <si>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</si>
  <si>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</si>
  <si>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</si>
  <si>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</si>
  <si>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</si>
  <si>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</si>
  <si>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</si>
  <si>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</si>
  <si>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</si>
  <si>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</si>
  <si>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</si>
  <si>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</si>
  <si>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</si>
  <si>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</si>
  <si>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</si>
  <si>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</si>
  <si>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</si>
  <si>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</si>
  <si>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</si>
  <si>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</si>
  <si>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</si>
  <si>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</si>
  <si>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</si>
  <si>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</si>
  <si>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</si>
  <si>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</si>
  <si>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</si>
  <si>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</si>
  <si>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</si>
  <si>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</si>
  <si>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</si>
  <si>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</si>
  <si>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</si>
  <si>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</si>
  <si>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</si>
  <si>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</si>
  <si>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</si>
  <si>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</si>
  <si>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</si>
  <si>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</si>
  <si>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</si>
  <si>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</si>
  <si>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</si>
  <si>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</si>
  <si>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</si>
  <si>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</si>
  <si>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</si>
  <si>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</si>
  <si>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</si>
  <si>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</si>
  <si>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</si>
  <si>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</si>
  <si>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</si>
  <si>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</si>
  <si>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</si>
  <si>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</si>
  <si>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</si>
  <si>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</si>
  <si>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</si>
  <si>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</si>
  <si>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</si>
  <si>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</si>
  <si>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</si>
  <si>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</si>
  <si>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</si>
  <si>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</si>
  <si>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</si>
  <si>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</si>
  <si>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</si>
  <si>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</si>
  <si>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</si>
  <si>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</si>
  <si>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</si>
  <si>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</si>
  <si>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</si>
  <si>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</si>
  <si>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</si>
  <si>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</si>
  <si>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</si>
  <si>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</si>
  <si>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</si>
  <si>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</si>
  <si>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</si>
  <si>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</si>
  <si>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</si>
  <si>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</si>
  <si>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</si>
  <si>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</si>
  <si>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</si>
  <si>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</si>
  <si>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</si>
  <si>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</si>
  <si>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</si>
  <si>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</si>
  <si>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</si>
  <si>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</si>
  <si>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</si>
  <si>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</si>
  <si>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</si>
  <si>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</si>
  <si>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</si>
  <si>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</si>
  <si>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</si>
  <si>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</si>
  <si>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</si>
  <si>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</si>
  <si>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</si>
  <si>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</si>
  <si>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</si>
  <si>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</si>
  <si>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</si>
  <si>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</si>
  <si>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</si>
  <si>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</si>
  <si>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</si>
  <si>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</si>
  <si>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</si>
  <si>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</si>
  <si>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</si>
  <si>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</si>
  <si>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</si>
  <si>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</si>
  <si>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</si>
  <si>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</si>
  <si>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</si>
  <si>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</si>
  <si>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</si>
  <si>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</si>
  <si>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</si>
  <si>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</si>
  <si>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</si>
  <si>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</si>
  <si>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</si>
  <si>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</si>
  <si>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</si>
  <si>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</si>
  <si>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</si>
  <si>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</si>
  <si>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</si>
  <si>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</si>
  <si>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</si>
  <si>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</si>
  <si>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</si>
  <si>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</si>
  <si>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</si>
  <si>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</si>
  <si>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</si>
  <si>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</si>
  <si>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</si>
  <si>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</si>
  <si>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</si>
  <si>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</si>
  <si>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</si>
  <si>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</si>
  <si>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</si>
  <si>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</si>
  <si>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</si>
  <si>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</si>
  <si>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</si>
  <si>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</si>
  <si>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</si>
  <si>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</si>
  <si>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</si>
  <si>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</si>
  <si>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</si>
  <si>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</si>
  <si>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</si>
  <si>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</si>
  <si>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</si>
  <si>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</si>
  <si>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</si>
  <si>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</si>
  <si>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</si>
  <si>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</si>
  <si>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</si>
  <si>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</si>
  <si>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</si>
  <si>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</si>
  <si>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</si>
  <si>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</si>
  <si>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</si>
  <si>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</si>
  <si>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</si>
  <si>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</si>
  <si>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</si>
  <si>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</si>
  <si>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</si>
  <si>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</si>
  <si>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</si>
  <si>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</si>
  <si>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</si>
  <si>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</si>
  <si>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</si>
  <si>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</si>
  <si>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</si>
  <si>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</si>
  <si>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</si>
  <si>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</si>
  <si>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</si>
  <si>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</si>
  <si>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</si>
  <si>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</si>
  <si>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</si>
  <si>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</si>
  <si>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</si>
  <si>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</si>
  <si>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</si>
  <si>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</si>
  <si>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</si>
  <si>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</si>
  <si>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</si>
  <si>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</si>
  <si>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</si>
  <si>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</si>
  <si>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</si>
  <si>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</si>
  <si>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</si>
  <si>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</si>
  <si>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</si>
  <si>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</si>
  <si>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</si>
  <si>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</si>
  <si>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</si>
  <si>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</si>
  <si>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</si>
  <si>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</si>
  <si>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</si>
  <si>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</si>
  <si>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</si>
  <si>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</si>
  <si>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</si>
  <si>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</si>
  <si>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</si>
  <si>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</si>
  <si>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</si>
  <si>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</si>
  <si>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</si>
  <si>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</si>
  <si>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</si>
  <si>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</si>
  <si>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</si>
  <si>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</si>
  <si>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</si>
  <si>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</si>
  <si>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</si>
  <si>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</si>
  <si>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</si>
  <si>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</si>
  <si>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</si>
  <si>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</si>
  <si>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</si>
  <si>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</si>
  <si>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</si>
  <si>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</si>
  <si>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</si>
  <si>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</si>
  <si>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</si>
  <si>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</si>
  <si>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</si>
  <si>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</si>
  <si>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</si>
  <si>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</si>
  <si>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</si>
  <si>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</si>
  <si>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</si>
  <si>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</si>
  <si>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</si>
  <si>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</si>
  <si>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</si>
  <si>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</si>
  <si>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</si>
  <si>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</si>
  <si>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</si>
  <si>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</si>
  <si>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</si>
  <si>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</si>
  <si>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</si>
  <si>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</si>
  <si>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</si>
  <si>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</si>
  <si>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</si>
  <si>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</si>
  <si>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</si>
  <si>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</si>
  <si>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</si>
  <si>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</si>
  <si>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</si>
  <si>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</si>
  <si>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</si>
  <si>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</si>
  <si>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</si>
  <si>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</si>
  <si>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</si>
  <si>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</si>
  <si>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</si>
  <si>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</si>
  <si>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</si>
  <si>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</si>
  <si>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</si>
  <si>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</si>
  <si>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</si>
  <si>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</si>
  <si>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</si>
  <si>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</si>
  <si>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</si>
  <si>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</si>
  <si>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</si>
  <si>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</si>
  <si>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</si>
  <si>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</si>
  <si>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</si>
  <si>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</si>
  <si>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</si>
  <si>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</si>
  <si>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</si>
  <si>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</si>
  <si>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</si>
  <si>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</si>
  <si>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</si>
  <si>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</si>
  <si>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</si>
  <si>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</si>
  <si>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</si>
  <si>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</si>
  <si>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</si>
  <si>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</si>
  <si>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</si>
  <si>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</si>
  <si>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</si>
  <si>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</si>
  <si>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</si>
  <si>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</si>
  <si>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</si>
  <si>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</si>
  <si>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</si>
  <si>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</si>
  <si>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</si>
  <si>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</si>
  <si>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</si>
  <si>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</si>
  <si>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</si>
  <si>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</si>
  <si>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</si>
  <si>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</si>
  <si>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</si>
  <si>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</si>
  <si>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</si>
  <si>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</si>
  <si>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</si>
  <si>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</si>
  <si>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</si>
  <si>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</si>
  <si>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</si>
  <si>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</si>
  <si>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</si>
  <si>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</si>
  <si>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</si>
  <si>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</si>
  <si>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</si>
  <si>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</si>
  <si>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</si>
  <si>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</si>
  <si>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</si>
  <si>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</si>
  <si>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</si>
  <si>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</si>
  <si>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</si>
  <si>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</si>
  <si>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</si>
  <si>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</si>
  <si>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</si>
  <si>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</si>
  <si>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</si>
  <si>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</si>
  <si>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</si>
  <si>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</si>
  <si>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</si>
  <si>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</si>
  <si>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</si>
  <si>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</si>
  <si>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</si>
  <si>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</si>
  <si>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</si>
  <si>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</si>
  <si>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</si>
  <si>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</si>
  <si>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</si>
  <si>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</si>
  <si>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</si>
  <si>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</si>
  <si>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</si>
  <si>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</si>
  <si>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</si>
  <si>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</si>
  <si>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</si>
  <si>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</si>
  <si>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</si>
  <si>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</si>
  <si>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</si>
  <si>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</si>
  <si>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</si>
  <si>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</si>
  <si>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</si>
  <si>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</si>
  <si>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</si>
  <si>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</si>
  <si>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</si>
  <si>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</si>
  <si>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</si>
  <si>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</si>
  <si>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</si>
  <si>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</si>
  <si>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</si>
  <si>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</si>
  <si>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</si>
  <si>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</si>
  <si>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</si>
  <si>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</si>
  <si>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</si>
  <si>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</si>
  <si>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</si>
  <si>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</si>
  <si>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</si>
  <si>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</si>
  <si>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</si>
  <si>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</si>
  <si>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</si>
  <si>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</si>
  <si>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</si>
  <si>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</si>
  <si>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</si>
  <si>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</si>
  <si>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</si>
  <si>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</si>
  <si>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</si>
  <si>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</si>
  <si>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</si>
  <si>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</si>
  <si>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</si>
  <si>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</si>
  <si>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</si>
  <si>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</si>
  <si>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</si>
  <si>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</si>
  <si>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</si>
  <si>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</si>
  <si>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</si>
  <si>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</si>
  <si>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</si>
  <si>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</si>
  <si>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</si>
  <si>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</si>
  <si>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</si>
  <si>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</si>
  <si>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</si>
  <si>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</si>
  <si>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</si>
  <si>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</si>
  <si>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</si>
  <si>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</si>
  <si>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</si>
  <si>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</si>
  <si>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</si>
  <si>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</si>
  <si>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</si>
  <si>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</si>
  <si>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</si>
  <si>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</si>
  <si>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</si>
  <si>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</si>
  <si>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</si>
  <si>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</si>
  <si>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</si>
  <si>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</si>
  <si>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</si>
  <si>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</si>
  <si>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</si>
  <si>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</si>
  <si>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</si>
  <si>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</si>
  <si>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</si>
  <si>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</si>
  <si>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</si>
  <si>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</si>
  <si>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</si>
  <si>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</si>
  <si>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</si>
  <si>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</si>
  <si>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</si>
  <si>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</si>
  <si>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</si>
  <si>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</si>
  <si>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</si>
  <si>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</si>
  <si>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</si>
  <si>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</si>
  <si>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</si>
  <si>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</si>
  <si>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</si>
  <si>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</si>
  <si>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</si>
  <si>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</si>
  <si>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</si>
  <si>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</si>
  <si>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</si>
  <si>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</si>
  <si>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</si>
  <si>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</si>
  <si>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</si>
  <si>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</si>
  <si>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</si>
  <si>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</si>
  <si>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</si>
  <si>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</si>
  <si>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</si>
  <si>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</si>
  <si>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</si>
  <si>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</si>
  <si>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</si>
  <si>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</si>
  <si>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</si>
  <si>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</si>
  <si>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</si>
  <si>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</si>
  <si>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</si>
  <si>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</si>
  <si>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</si>
  <si>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</si>
  <si>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</si>
  <si>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</si>
  <si>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</si>
  <si>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</si>
  <si>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</si>
  <si>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</si>
  <si>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</si>
  <si>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</si>
  <si>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</si>
  <si>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</si>
  <si>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</si>
  <si>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</si>
  <si>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</si>
  <si>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</si>
  <si>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</si>
  <si>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</si>
  <si>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</si>
  <si>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</si>
  <si>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</si>
  <si>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</si>
  <si>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</si>
  <si>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</si>
  <si>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</si>
  <si>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</si>
  <si>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</si>
  <si>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</si>
  <si>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</si>
  <si>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</si>
  <si>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</si>
  <si>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</si>
  <si>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</si>
  <si>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</si>
  <si>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</si>
  <si>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</si>
  <si>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</si>
  <si>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</si>
  <si>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</si>
  <si>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</si>
  <si>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</si>
  <si>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</si>
  <si>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</si>
  <si>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</si>
  <si>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</si>
  <si>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</si>
  <si>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</si>
  <si>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</si>
  <si>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</si>
  <si>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</si>
  <si>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</si>
  <si>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</si>
  <si>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</si>
  <si>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</si>
  <si>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</si>
  <si>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</si>
  <si>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</si>
  <si>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</si>
  <si>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</si>
  <si>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</si>
  <si>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</si>
  <si>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</si>
  <si>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</si>
  <si>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</si>
  <si>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</si>
  <si>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</si>
  <si>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</si>
  <si>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</si>
  <si>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</si>
  <si>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</si>
  <si>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</si>
  <si>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</si>
  <si>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</si>
  <si>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</si>
  <si>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</si>
  <si>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</si>
  <si>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</si>
  <si>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</si>
  <si>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</si>
  <si>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</si>
  <si>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</si>
  <si>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</si>
  <si>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</si>
  <si>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</si>
  <si>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</si>
  <si>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</si>
  <si>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</si>
  <si>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</si>
  <si>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</si>
  <si>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</si>
  <si>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</si>
  <si>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</si>
  <si>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</si>
  <si>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</si>
  <si>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</si>
  <si>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</si>
  <si>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</si>
  <si>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</si>
  <si>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</si>
  <si>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</si>
  <si>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</si>
  <si>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</si>
  <si>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</si>
  <si>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</si>
  <si>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</si>
  <si>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</si>
  <si>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</si>
  <si>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</si>
  <si>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</si>
  <si>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</si>
  <si>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</si>
  <si>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</si>
  <si>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</si>
  <si>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</si>
  <si>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</si>
  <si>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</si>
  <si>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</si>
  <si>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</si>
  <si>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</si>
  <si>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</si>
  <si>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</si>
  <si>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</si>
  <si>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</si>
  <si>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</si>
  <si>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</si>
  <si>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</si>
  <si>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</si>
  <si>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</si>
  <si>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</si>
  <si>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</si>
  <si>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</si>
  <si>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</si>
  <si>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</si>
  <si>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</si>
  <si>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</si>
  <si>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</si>
  <si>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</si>
  <si>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</si>
  <si>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</si>
  <si>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</si>
  <si>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</si>
  <si>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</si>
  <si>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</si>
  <si>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</si>
  <si>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</si>
  <si>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</si>
  <si>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</si>
  <si>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</si>
  <si>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</si>
  <si>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</si>
  <si>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</si>
  <si>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</si>
  <si>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</si>
  <si>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</si>
  <si>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</si>
  <si>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</si>
  <si>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</si>
  <si>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</si>
  <si>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</si>
  <si>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</si>
  <si>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</si>
  <si>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</si>
  <si>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</si>
  <si>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</si>
  <si>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</si>
  <si>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</si>
  <si>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</si>
  <si>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</si>
  <si>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</si>
  <si>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</si>
  <si>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</si>
  <si>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</si>
  <si>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</si>
  <si>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</si>
  <si>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</si>
  <si>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</si>
  <si>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</si>
  <si>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</si>
  <si>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</si>
  <si>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</si>
  <si>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</si>
  <si>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</si>
  <si>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</si>
  <si>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</si>
  <si>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</si>
  <si>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</si>
  <si>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</si>
  <si>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</si>
  <si>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</si>
  <si>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</si>
  <si>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</si>
  <si>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</si>
  <si>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</si>
  <si>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</si>
  <si>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</si>
  <si>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</si>
  <si>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</si>
  <si>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</si>
  <si>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</si>
  <si>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</si>
  <si>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</si>
  <si>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</si>
  <si>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</si>
  <si>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</si>
  <si>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</si>
  <si>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</si>
  <si>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</si>
  <si>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</si>
  <si>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</si>
  <si>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</si>
  <si>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</si>
  <si>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</si>
  <si>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</si>
  <si>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</si>
  <si>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</si>
  <si>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</si>
  <si>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</si>
  <si>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</si>
  <si>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</si>
  <si>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</si>
  <si>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</si>
  <si>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</si>
  <si>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</si>
  <si>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</si>
  <si>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</si>
  <si>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</si>
  <si>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</si>
  <si>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</si>
  <si>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</si>
  <si>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</si>
  <si>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</si>
  <si>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</si>
  <si>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</si>
  <si>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</si>
  <si>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</si>
  <si>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</si>
  <si>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</si>
  <si>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</si>
  <si>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</si>
  <si>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</si>
  <si>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</si>
  <si>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</si>
  <si>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</si>
  <si>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</si>
  <si>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</si>
  <si>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</si>
  <si>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</si>
  <si>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</si>
  <si>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</si>
  <si>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</si>
  <si>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</si>
  <si>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</si>
  <si>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</si>
  <si>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</si>
  <si>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</si>
  <si>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</si>
  <si>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</si>
  <si>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</si>
  <si>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</si>
  <si>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</si>
  <si>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</si>
  <si>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</si>
  <si>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</si>
  <si>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</si>
  <si>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</si>
  <si>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</si>
  <si>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</si>
  <si>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</si>
  <si>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</si>
  <si>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</si>
  <si>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</si>
  <si>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</si>
  <si>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</si>
  <si>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</si>
  <si>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</si>
  <si>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</si>
  <si>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</si>
  <si>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</si>
  <si>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</si>
  <si>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</si>
  <si>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</si>
  <si>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</si>
  <si>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</si>
  <si>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</si>
  <si>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</si>
  <si>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</si>
  <si>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</si>
  <si>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</si>
  <si>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</si>
  <si>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</si>
  <si>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</si>
  <si>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</si>
  <si>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</si>
  <si>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</si>
  <si>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</si>
  <si>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</si>
  <si>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</si>
  <si>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</si>
  <si>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</si>
  <si>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</si>
  <si>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</si>
  <si>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</si>
  <si>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</si>
  <si>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</si>
  <si>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</si>
  <si>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</si>
  <si>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</si>
  <si>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</si>
  <si>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</si>
  <si>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</si>
  <si>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</si>
  <si>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</si>
  <si>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</si>
  <si>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</si>
  <si>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</si>
  <si>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</si>
  <si>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</si>
  <si>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</si>
  <si>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</si>
  <si>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</si>
  <si>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</si>
  <si>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</si>
  <si>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</si>
  <si>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</si>
  <si>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</si>
  <si>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</si>
  <si>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</si>
  <si>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</si>
  <si>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</si>
  <si>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</si>
  <si>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</si>
  <si>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</si>
  <si>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</si>
  <si>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</si>
  <si>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</si>
  <si>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</si>
  <si>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</si>
  <si>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</si>
  <si>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</si>
  <si>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</si>
  <si>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</si>
  <si>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</si>
  <si>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</si>
  <si>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</si>
  <si>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</si>
  <si>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</si>
  <si>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</si>
  <si>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</si>
  <si>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</si>
  <si>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</si>
  <si>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</si>
  <si>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</si>
  <si>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</si>
  <si>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</si>
  <si>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</si>
  <si>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</si>
  <si>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</si>
  <si>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</si>
  <si>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</si>
  <si>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</si>
  <si>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</si>
  <si>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</si>
  <si>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</si>
  <si>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</si>
  <si>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</si>
  <si>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</si>
  <si>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</si>
  <si>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</si>
  <si>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</si>
  <si>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</si>
  <si>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</si>
  <si>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</si>
  <si>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</si>
  <si>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</si>
  <si>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</si>
  <si>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</si>
  <si>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</si>
  <si>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</si>
  <si>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</si>
  <si>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</si>
  <si>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</si>
  <si>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</si>
  <si>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</si>
  <si>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</si>
  <si>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</si>
  <si>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</si>
  <si>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</si>
  <si>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</si>
  <si>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</si>
  <si>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</si>
  <si>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</si>
  <si>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</si>
  <si>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</si>
  <si>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</si>
  <si>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</si>
  <si>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</si>
  <si>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</si>
  <si>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</si>
  <si>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</si>
  <si>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</si>
  <si>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</si>
  <si>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</si>
  <si>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</si>
  <si>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</si>
  <si>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</si>
  <si>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</si>
  <si>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</si>
  <si>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</si>
  <si>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</si>
  <si>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</si>
  <si>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</si>
  <si>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</si>
  <si>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</si>
  <si>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</si>
  <si>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</si>
  <si>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</si>
  <si>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</si>
  <si>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</si>
  <si>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</si>
  <si>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</si>
  <si>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</si>
  <si>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</si>
  <si>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</si>
  <si>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</si>
  <si>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</si>
  <si>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</si>
  <si>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</si>
  <si>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</si>
  <si>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</si>
  <si>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</si>
  <si>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</si>
  <si>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</si>
  <si>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</si>
  <si>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</si>
  <si>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</si>
  <si>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</si>
  <si>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</si>
  <si>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</si>
  <si>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</si>
  <si>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</si>
  <si>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</si>
  <si>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</si>
  <si>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</si>
  <si>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</si>
  <si>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</si>
  <si>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</si>
  <si>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</si>
  <si>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</si>
  <si>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</si>
  <si>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</si>
  <si>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</si>
  <si>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</si>
  <si>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</si>
  <si>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</si>
  <si>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</si>
  <si>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</si>
  <si>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</si>
  <si>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</si>
  <si>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</si>
  <si>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</si>
  <si>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</si>
  <si>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</si>
  <si>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</si>
  <si>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</si>
  <si>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</si>
  <si>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</si>
  <si>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</si>
  <si>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</si>
  <si>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</si>
  <si>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</si>
  <si>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</si>
  <si>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</si>
  <si>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</si>
  <si>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</si>
  <si>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</si>
  <si>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</si>
  <si>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</si>
  <si>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</si>
  <si>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</si>
  <si>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</si>
  <si>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</si>
  <si>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</si>
  <si>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</si>
  <si>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</si>
  <si>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</si>
  <si>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</si>
  <si>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</si>
  <si>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</si>
  <si>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</si>
  <si>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</si>
  <si>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</si>
  <si>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</si>
  <si>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</si>
  <si>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</si>
  <si>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</si>
  <si>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</si>
  <si>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</si>
  <si>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</si>
  <si>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</si>
  <si>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</si>
  <si>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</si>
  <si>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</si>
  <si>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</si>
  <si>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</si>
  <si>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</si>
  <si>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</si>
  <si>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</si>
  <si>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</si>
  <si>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</si>
  <si>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</si>
  <si>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</si>
  <si>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</si>
  <si>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</si>
  <si>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</si>
  <si>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</si>
  <si>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</si>
  <si>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</si>
  <si>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</si>
  <si>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</si>
  <si>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</si>
  <si>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</si>
  <si>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</si>
  <si>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</si>
  <si>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</si>
  <si>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</si>
  <si>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</si>
  <si>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</si>
  <si>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</si>
  <si>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</si>
  <si>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</si>
  <si>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</si>
  <si>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</si>
  <si>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</si>
  <si>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</si>
  <si>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</si>
  <si>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</si>
  <si>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</si>
  <si>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</si>
  <si>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</si>
  <si>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</si>
  <si>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</si>
  <si>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</si>
  <si>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</si>
  <si>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</si>
  <si>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</si>
  <si>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</si>
  <si>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</si>
  <si>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</si>
  <si>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</si>
  <si>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</si>
  <si>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</si>
  <si>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</si>
  <si>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</si>
  <si>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</si>
  <si>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</si>
  <si>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</si>
  <si>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</si>
  <si>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</si>
  <si>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</si>
  <si>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</si>
  <si>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</si>
  <si>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</si>
  <si>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</si>
  <si>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</si>
  <si>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</si>
  <si>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</si>
  <si>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</si>
  <si>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</si>
  <si>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</si>
  <si>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</si>
  <si>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</si>
  <si>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</si>
  <si>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</si>
  <si>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</si>
  <si>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</si>
  <si>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</si>
  <si>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</si>
  <si>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</si>
  <si>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</si>
  <si>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</si>
  <si>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</si>
  <si>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</si>
  <si>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</si>
  <si>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</si>
  <si>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</si>
  <si>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</si>
  <si>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</si>
  <si>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</si>
  <si>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</si>
  <si>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</si>
  <si>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</si>
  <si>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</si>
  <si>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</si>
  <si>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</si>
  <si>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</si>
  <si>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</si>
  <si>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</si>
  <si>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</si>
  <si>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</si>
  <si>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</si>
  <si>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</si>
  <si>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</si>
  <si>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</si>
  <si>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</si>
  <si>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</si>
  <si>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</si>
  <si>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</si>
  <si>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</si>
  <si>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</si>
  <si>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</si>
  <si>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</si>
  <si>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</si>
  <si>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</si>
  <si>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</si>
  <si>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</si>
  <si>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</si>
  <si>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</si>
  <si>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</si>
  <si>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</si>
  <si>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</si>
  <si>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</si>
  <si>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</si>
  <si>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</si>
  <si>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</si>
  <si>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</si>
  <si>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</si>
  <si>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</si>
  <si>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</si>
  <si>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</si>
  <si>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</si>
  <si>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</si>
  <si>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</si>
  <si>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</si>
  <si>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</si>
  <si>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</si>
  <si>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</si>
  <si>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</si>
  <si>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</si>
  <si>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</si>
  <si>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</si>
  <si>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</si>
  <si>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</si>
  <si>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</si>
  <si>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</si>
  <si>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</si>
  <si>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</si>
  <si>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</si>
  <si>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</si>
  <si>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</si>
  <si>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</si>
  <si>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</si>
  <si>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</si>
  <si>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</si>
  <si>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</si>
  <si>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</si>
  <si>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</si>
  <si>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</si>
  <si>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</si>
  <si>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</si>
  <si>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</si>
  <si>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</si>
  <si>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</si>
  <si>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</si>
  <si>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</si>
  <si>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</si>
  <si>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</si>
  <si>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</si>
  <si>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</si>
  <si>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</si>
  <si>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</si>
  <si>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</si>
  <si>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</si>
  <si>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</si>
  <si>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</si>
  <si>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</si>
  <si>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</si>
  <si>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</si>
  <si>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</si>
  <si>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</si>
  <si>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</si>
  <si>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</si>
  <si>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</si>
  <si>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</si>
  <si>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</si>
  <si>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</si>
  <si>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</si>
  <si>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</si>
  <si>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</si>
  <si>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</si>
  <si>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</si>
  <si>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</si>
  <si>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</si>
  <si>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</si>
  <si>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</si>
  <si>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</si>
  <si>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</si>
  <si>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</si>
  <si>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</si>
  <si>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</si>
  <si>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</si>
  <si>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</si>
  <si>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</si>
  <si>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</si>
  <si>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</si>
  <si>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</si>
  <si>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</si>
  <si>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</si>
  <si>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</si>
  <si>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</si>
  <si>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</si>
  <si>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</si>
  <si>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</si>
  <si>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</si>
  <si>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</si>
  <si>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</si>
  <si>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</si>
  <si>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</si>
  <si>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</si>
  <si>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</si>
  <si>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</si>
  <si>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</si>
  <si>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</si>
  <si>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</si>
  <si>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</si>
  <si>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</si>
  <si>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</si>
  <si>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</si>
  <si>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</si>
  <si>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</si>
  <si>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</si>
  <si>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</si>
  <si>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</si>
  <si>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</si>
  <si>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</si>
  <si>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</si>
  <si>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</si>
  <si>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</si>
  <si>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</si>
  <si>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</si>
  <si>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</si>
  <si>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</si>
  <si>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</si>
  <si>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</si>
  <si>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</si>
  <si>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</si>
  <si>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</si>
  <si>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</si>
  <si>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</si>
  <si>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</si>
  <si>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</si>
  <si>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</si>
  <si>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</si>
  <si>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</si>
  <si>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</si>
  <si>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</si>
  <si>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</si>
  <si>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</si>
  <si>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</si>
  <si>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</si>
  <si>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</si>
  <si>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</si>
  <si>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</si>
  <si>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</si>
  <si>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</si>
  <si>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</si>
  <si>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</si>
  <si>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</si>
  <si>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</si>
  <si>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</si>
  <si>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</si>
  <si>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</si>
  <si>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</si>
  <si>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</si>
  <si>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</si>
  <si>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</si>
  <si>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</si>
  <si>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</si>
  <si>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</si>
  <si>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</si>
  <si>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</si>
  <si>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</si>
  <si>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</si>
  <si>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</si>
  <si>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</si>
  <si>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</si>
  <si>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</si>
  <si>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</si>
  <si>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</si>
  <si>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</si>
  <si>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</si>
  <si>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</si>
  <si>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</si>
  <si>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</si>
  <si>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</si>
  <si>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</si>
  <si>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</si>
  <si>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</si>
  <si>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</si>
  <si>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</si>
  <si>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</si>
  <si>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</si>
  <si>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</si>
  <si>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</si>
  <si>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</si>
  <si>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</si>
  <si>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</si>
  <si>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</si>
  <si>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</si>
  <si>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</si>
  <si>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</si>
  <si>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</si>
  <si>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</si>
  <si>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</si>
  <si>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</si>
  <si>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</si>
  <si>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</si>
  <si>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</si>
  <si>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</si>
  <si>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</si>
  <si>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</si>
  <si>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</si>
  <si>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</si>
  <si>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</si>
  <si>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</si>
  <si>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</si>
  <si>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</si>
  <si>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</si>
  <si>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</si>
  <si>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</si>
  <si>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</si>
  <si>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</si>
  <si>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</si>
  <si>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</si>
  <si>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</si>
  <si>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</si>
  <si>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</si>
  <si>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</si>
  <si>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</si>
  <si>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</si>
  <si>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</si>
  <si>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</si>
  <si>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</si>
  <si>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</si>
  <si>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</si>
  <si>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</si>
  <si>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</si>
  <si>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</si>
  <si>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</si>
  <si>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</si>
  <si>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</si>
  <si>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</si>
  <si>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</si>
  <si>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</si>
  <si>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</si>
  <si>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</si>
  <si>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</si>
  <si>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</si>
  <si>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</si>
  <si>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</si>
  <si>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</si>
  <si>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</si>
  <si>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</si>
  <si>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</si>
  <si>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</si>
  <si>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</si>
  <si>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</si>
  <si>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</si>
  <si>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</si>
  <si>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</si>
  <si>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</si>
  <si>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</si>
  <si>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</si>
  <si>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</si>
  <si>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</si>
  <si>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</si>
  <si>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</si>
  <si>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</si>
  <si>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</si>
  <si>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</si>
  <si>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</si>
  <si>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</si>
  <si>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</si>
  <si>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</si>
  <si>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</si>
  <si>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</si>
  <si>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</si>
  <si>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</si>
  <si>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</si>
  <si>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</si>
  <si>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</si>
  <si>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</si>
  <si>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</si>
  <si>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</si>
  <si>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</si>
  <si>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</si>
  <si>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</si>
  <si>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</si>
  <si>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</si>
  <si>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</si>
  <si>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</si>
  <si>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</si>
  <si>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</si>
  <si>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</si>
  <si>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</si>
  <si>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</si>
  <si>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</si>
  <si>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</si>
  <si>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</si>
  <si>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</si>
  <si>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</si>
  <si>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</si>
  <si>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</si>
  <si>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</si>
  <si>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</si>
  <si>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</si>
  <si>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</si>
  <si>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</si>
  <si>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</si>
  <si>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</si>
  <si>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</si>
  <si>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</si>
  <si>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</si>
  <si>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</si>
  <si>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</si>
  <si>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</si>
  <si>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</si>
  <si>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</si>
  <si>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</si>
  <si>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</si>
  <si>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</si>
  <si>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</si>
  <si>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</si>
  <si>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</si>
  <si>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</si>
  <si>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</si>
  <si>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</si>
  <si>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</si>
  <si>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</si>
  <si>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</si>
  <si>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</si>
  <si>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</si>
  <si>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</si>
  <si>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</si>
  <si>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</si>
  <si>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</si>
  <si>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</si>
  <si>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</si>
  <si>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</si>
  <si>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</si>
  <si>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</si>
  <si>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</si>
  <si>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</si>
  <si>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</si>
  <si>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</si>
  <si>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</si>
  <si>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</si>
  <si>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</si>
  <si>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</si>
  <si>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</si>
  <si>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</si>
  <si>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</si>
  <si>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</si>
  <si>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</si>
  <si>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</si>
  <si>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</si>
  <si>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</si>
  <si>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</si>
  <si>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</si>
  <si>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</si>
  <si>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</si>
  <si>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</si>
  <si>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</si>
  <si>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</si>
  <si>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</si>
  <si>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</si>
  <si>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</si>
  <si>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</si>
  <si>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</si>
  <si>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</si>
  <si>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</si>
  <si>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</si>
  <si>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</si>
  <si>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</si>
  <si>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</si>
  <si>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</si>
  <si>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</si>
  <si>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</si>
  <si>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</si>
  <si>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</si>
  <si>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</si>
  <si>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</si>
  <si>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</si>
  <si>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</si>
  <si>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</si>
  <si>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</si>
  <si>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</si>
  <si>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</si>
  <si>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</si>
  <si>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</si>
  <si>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</si>
  <si>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</si>
  <si>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</si>
  <si>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</si>
  <si>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</si>
  <si>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</si>
  <si>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</si>
  <si>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</si>
  <si>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</si>
  <si>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</si>
  <si>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</si>
  <si>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</si>
  <si>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</si>
  <si>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</si>
  <si>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</si>
  <si>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</si>
  <si>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</si>
  <si>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</si>
  <si>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</si>
  <si>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</si>
  <si>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</si>
  <si>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</si>
  <si>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</si>
  <si>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</si>
  <si>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</si>
  <si>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</si>
  <si>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</si>
  <si>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</si>
  <si>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</si>
  <si>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</si>
  <si>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</si>
  <si>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</si>
  <si>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</si>
  <si>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</si>
  <si>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</si>
  <si>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</si>
  <si>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</si>
  <si>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</si>
  <si>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</si>
  <si>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</si>
  <si>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</si>
  <si>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</si>
  <si>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</si>
  <si>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</si>
  <si>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</si>
  <si>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</si>
  <si>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</si>
  <si>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</si>
  <si>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</si>
  <si>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</si>
  <si>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</si>
  <si>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</si>
  <si>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</si>
  <si>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</si>
  <si>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</si>
  <si>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</si>
  <si>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</si>
  <si>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</si>
  <si>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</si>
  <si>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</si>
  <si>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</si>
  <si>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</si>
  <si>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</si>
  <si>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</si>
  <si>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</si>
  <si>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</si>
  <si>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</si>
  <si>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</si>
  <si>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</si>
  <si>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</si>
  <si>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</si>
  <si>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</si>
  <si>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</si>
  <si>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</si>
  <si>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</si>
  <si>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</si>
  <si>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</si>
  <si>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</si>
  <si>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</si>
  <si>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</si>
  <si>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</si>
  <si>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</si>
  <si>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</si>
  <si>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</si>
  <si>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</si>
  <si>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</si>
  <si>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</si>
  <si>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</si>
  <si>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</si>
  <si>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</si>
  <si>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</si>
  <si>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</si>
  <si>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</si>
  <si>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</si>
  <si>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</si>
  <si>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</si>
  <si>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</si>
  <si>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</si>
  <si>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</si>
  <si>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</si>
  <si>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</si>
  <si>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</si>
  <si>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</si>
  <si>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</si>
  <si>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</si>
  <si>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</si>
  <si>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</si>
  <si>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</si>
  <si>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</si>
  <si>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</si>
  <si>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</si>
  <si>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</si>
  <si>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</si>
  <si>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</si>
  <si>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</si>
  <si>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</si>
  <si>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</si>
  <si>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</si>
  <si>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</si>
  <si>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</si>
  <si>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</si>
  <si>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</si>
  <si>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</si>
  <si>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</si>
  <si>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</si>
  <si>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</si>
  <si>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</si>
  <si>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</si>
  <si>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</si>
  <si>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</si>
  <si>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</si>
  <si>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</si>
  <si>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</si>
  <si>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</si>
  <si>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</si>
  <si>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</si>
  <si>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</si>
  <si>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</si>
  <si>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</si>
  <si>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</si>
  <si>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</si>
  <si>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</si>
  <si>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</si>
  <si>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</si>
  <si>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</si>
  <si>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</si>
  <si>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</si>
  <si>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</si>
  <si>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</si>
  <si>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</si>
  <si>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</si>
  <si>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</si>
  <si>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</si>
  <si>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</si>
  <si>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</si>
  <si>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</si>
  <si>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</si>
  <si>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</si>
  <si>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</si>
  <si>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</si>
  <si>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</si>
  <si>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</si>
  <si>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</si>
  <si>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</si>
  <si>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</si>
  <si>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</si>
  <si>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</si>
  <si>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</si>
  <si>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</si>
  <si>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</si>
  <si>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</si>
  <si>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</si>
  <si>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</si>
  <si>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</si>
  <si>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</si>
  <si>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</si>
  <si>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</si>
  <si>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</si>
  <si>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</si>
  <si>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</si>
  <si>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</si>
  <si>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</si>
  <si>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</si>
  <si>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</si>
  <si>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</si>
  <si>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</si>
  <si>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</si>
  <si>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</si>
  <si>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</si>
  <si>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</si>
  <si>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</si>
  <si>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</si>
  <si>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</si>
  <si>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</si>
  <si>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</si>
  <si>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</si>
  <si>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</si>
  <si>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</si>
  <si>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</si>
  <si>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</si>
  <si>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</si>
  <si>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</si>
  <si>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</si>
  <si>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</si>
  <si>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</si>
  <si>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</si>
  <si>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</si>
  <si>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</si>
  <si>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</si>
  <si>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</si>
  <si>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</si>
  <si>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</si>
  <si>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</si>
  <si>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</si>
  <si>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</si>
  <si>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</si>
  <si>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</si>
  <si>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</si>
  <si>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</si>
  <si>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</si>
  <si>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</si>
  <si>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</si>
  <si>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</si>
  <si>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</si>
  <si>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</si>
  <si>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</si>
  <si>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</si>
  <si>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</si>
  <si>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</si>
  <si>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</si>
  <si>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</si>
  <si>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</si>
  <si>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</si>
  <si>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</si>
  <si>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</si>
  <si>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</si>
  <si>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</si>
  <si>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</si>
  <si>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</si>
  <si>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</si>
  <si>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</si>
  <si>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</si>
  <si>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</si>
  <si>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</si>
  <si>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</si>
  <si>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</si>
  <si>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</si>
  <si>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</si>
  <si>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</si>
  <si>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</si>
  <si>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</si>
  <si>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</si>
  <si>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</si>
  <si>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</si>
  <si>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</si>
  <si>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</si>
  <si>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</si>
  <si>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</si>
  <si>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</si>
  <si>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</si>
  <si>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</si>
  <si>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</si>
  <si>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</si>
  <si>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</si>
  <si>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</si>
  <si>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</si>
  <si>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</si>
  <si>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</si>
  <si>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</si>
  <si>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</si>
  <si>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</si>
  <si>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</si>
  <si>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</si>
  <si>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</si>
  <si>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</si>
  <si>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</si>
  <si>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</si>
  <si>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</si>
  <si>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</si>
  <si>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</si>
  <si>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</si>
  <si>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</si>
  <si>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</si>
  <si>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</si>
  <si>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</si>
  <si>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</si>
  <si>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</si>
  <si>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</si>
  <si>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</si>
  <si>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</si>
  <si>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</si>
  <si>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</si>
  <si>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</si>
  <si>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</si>
  <si>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</si>
  <si>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</si>
  <si>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</si>
  <si>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</si>
  <si>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</si>
  <si>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</si>
  <si>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</si>
  <si>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</si>
  <si>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</si>
  <si>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</si>
  <si>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</si>
  <si>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</si>
  <si>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</si>
  <si>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</si>
  <si>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</si>
  <si>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</si>
  <si>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</si>
  <si>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</si>
  <si>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</si>
  <si>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</si>
  <si>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</si>
  <si>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</si>
  <si>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</si>
  <si>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</si>
  <si>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</si>
  <si>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</si>
  <si>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</si>
  <si>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</si>
  <si>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</si>
  <si>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</si>
  <si>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</si>
  <si>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</si>
  <si>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</si>
  <si>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</si>
  <si>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</si>
  <si>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</si>
  <si>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</si>
  <si>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</si>
  <si>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</si>
  <si>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</si>
  <si>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</si>
  <si>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</si>
  <si>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</si>
  <si>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</si>
  <si>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</si>
  <si>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</si>
  <si>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</si>
  <si>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</si>
  <si>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</si>
  <si>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</si>
  <si>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</si>
  <si>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</si>
  <si>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</si>
  <si>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</si>
  <si>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</si>
  <si>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</si>
  <si>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</si>
  <si>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</si>
  <si>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</si>
  <si>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</si>
  <si>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</si>
  <si>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</si>
  <si>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</si>
  <si>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</si>
  <si>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</si>
  <si>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</si>
  <si>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</si>
  <si>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</si>
  <si>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</si>
  <si>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</si>
  <si>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</si>
  <si>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</si>
  <si>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</si>
  <si>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</si>
  <si>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</si>
  <si>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</si>
  <si>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</si>
  <si>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</si>
  <si>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</si>
  <si>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</si>
  <si>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</si>
  <si>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</si>
  <si>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</si>
  <si>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</si>
  <si>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</si>
  <si>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</si>
  <si>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</si>
  <si>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</si>
  <si>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</si>
  <si>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</si>
  <si>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</si>
  <si>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</si>
  <si>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</si>
  <si>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</si>
  <si>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</si>
  <si>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</si>
  <si>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</si>
  <si>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</si>
  <si>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</si>
  <si>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</si>
  <si>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</si>
  <si>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</si>
  <si>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</si>
  <si>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</si>
  <si>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</si>
  <si>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</si>
  <si>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</si>
  <si>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</si>
  <si>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</si>
  <si>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</si>
  <si>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</si>
  <si>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</si>
  <si>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</si>
  <si>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</si>
  <si>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</si>
  <si>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</si>
  <si>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</si>
  <si>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</si>
  <si>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</si>
  <si>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</si>
  <si>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</si>
  <si>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</si>
  <si>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</si>
  <si>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</si>
  <si>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</si>
  <si>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</si>
  <si>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</si>
  <si>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</si>
  <si>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</si>
  <si>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</si>
  <si>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</si>
  <si>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</si>
  <si>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</si>
  <si>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</si>
  <si>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</si>
  <si>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</si>
  <si>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</si>
  <si>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</si>
  <si>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</si>
  <si>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</si>
  <si>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</si>
  <si>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</si>
  <si>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</si>
  <si>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</si>
  <si>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</si>
  <si>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</si>
  <si>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</si>
  <si>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</si>
  <si>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</si>
  <si>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</si>
  <si>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</si>
  <si>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</si>
  <si>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</si>
  <si>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</si>
  <si>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</si>
  <si>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</si>
  <si>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</si>
  <si>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</si>
  <si>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</si>
  <si>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</si>
  <si>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</si>
  <si>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</si>
  <si>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</si>
  <si>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</si>
  <si>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</si>
  <si>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</si>
  <si>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</si>
  <si>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</si>
  <si>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</si>
  <si>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</si>
  <si>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</si>
  <si>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</si>
  <si>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</si>
  <si>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</si>
  <si>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</si>
  <si>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</si>
  <si>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</si>
  <si>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</si>
  <si>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</si>
  <si>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</si>
  <si>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</si>
  <si>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</si>
  <si>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</si>
  <si>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</si>
  <si>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</si>
  <si>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</si>
  <si>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</si>
  <si>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</si>
  <si>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</si>
  <si>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</si>
  <si>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</si>
  <si>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</si>
  <si>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</si>
  <si>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</si>
  <si>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</si>
  <si>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</si>
  <si>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</si>
  <si>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</si>
  <si>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</si>
  <si>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</si>
  <si>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</si>
  <si>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</si>
  <si>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</si>
  <si>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</si>
  <si>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</si>
  <si>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</si>
  <si>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</si>
  <si>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</si>
  <si>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</si>
  <si>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</si>
  <si>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</si>
  <si>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</si>
  <si>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</si>
  <si>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</si>
  <si>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</si>
  <si>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</si>
  <si>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</si>
  <si>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</si>
  <si>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</si>
  <si>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</si>
  <si>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</si>
  <si>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</si>
  <si>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</si>
  <si>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</si>
  <si>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</si>
  <si>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</si>
  <si>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</si>
  <si>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</si>
  <si>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</si>
  <si>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</si>
  <si>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</si>
  <si>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</si>
  <si>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</si>
  <si>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</si>
  <si>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</si>
  <si>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</si>
  <si>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</si>
  <si>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</si>
  <si>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</si>
  <si>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</si>
  <si>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</si>
  <si>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</si>
  <si>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</si>
  <si>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</si>
  <si>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</si>
  <si>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</si>
  <si>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</si>
  <si>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</si>
  <si>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</si>
  <si>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</si>
  <si>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</si>
  <si>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</si>
  <si>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</si>
  <si>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</si>
  <si>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</si>
  <si>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</si>
  <si>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</si>
  <si>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</si>
  <si>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</si>
  <si>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</si>
  <si>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</si>
  <si>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</si>
  <si>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</si>
  <si>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</si>
  <si>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</si>
  <si>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</si>
  <si>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</si>
  <si>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</si>
  <si>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</si>
  <si>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</si>
  <si>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</si>
  <si>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</si>
  <si>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</si>
  <si>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</si>
  <si>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</si>
  <si>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</si>
  <si>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</si>
  <si>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</si>
  <si>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</si>
  <si>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</si>
  <si>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</si>
  <si>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</si>
  <si>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</si>
  <si>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</si>
  <si>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</si>
  <si>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</si>
  <si>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</si>
  <si>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</si>
  <si>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</si>
  <si>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</si>
  <si>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</si>
  <si>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</si>
  <si>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</si>
  <si>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</si>
  <si>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</si>
  <si>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</si>
  <si>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</si>
  <si>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</si>
  <si>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</si>
  <si>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</si>
  <si>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</si>
  <si>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</si>
  <si>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</si>
  <si>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</si>
  <si>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</si>
  <si>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</si>
  <si>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</si>
  <si>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</si>
  <si>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</si>
  <si>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</si>
  <si>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</si>
  <si>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</si>
  <si>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</si>
  <si>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</si>
  <si>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</si>
  <si>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</si>
  <si>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</si>
  <si>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</si>
  <si>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</si>
  <si>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</si>
  <si>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</si>
  <si>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</si>
  <si>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</si>
  <si>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</si>
  <si>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</si>
  <si>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</si>
  <si>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</si>
  <si>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</si>
  <si>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</si>
  <si>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</si>
  <si>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</si>
  <si>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</si>
  <si>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</si>
  <si>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</si>
  <si>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</si>
  <si>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</si>
  <si>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</si>
  <si>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</si>
  <si>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</si>
  <si>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</si>
  <si>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</si>
  <si>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</si>
  <si>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</si>
  <si>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</si>
  <si>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</si>
  <si>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</si>
  <si>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</si>
  <si>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</si>
  <si>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</si>
  <si>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</si>
  <si>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</si>
  <si>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</si>
  <si>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</si>
  <si>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</si>
  <si>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</si>
  <si>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</si>
  <si>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</si>
  <si>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</si>
  <si>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</si>
  <si>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</si>
  <si>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</si>
  <si>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</si>
  <si>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</si>
  <si>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</si>
  <si>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</si>
  <si>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</si>
  <si>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</si>
  <si>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</si>
  <si>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</si>
  <si>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</si>
  <si>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</si>
  <si>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</si>
  <si>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</si>
  <si>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</si>
  <si>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</si>
  <si>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</si>
  <si>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</si>
  <si>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</si>
  <si>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</si>
  <si>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</si>
  <si>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</si>
  <si>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</si>
  <si>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</si>
  <si>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</si>
  <si>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</si>
  <si>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</si>
  <si>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</si>
  <si>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</si>
  <si>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</si>
  <si>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</si>
  <si>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</si>
  <si>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</si>
  <si>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</si>
  <si>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</si>
  <si>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</si>
  <si>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</si>
  <si>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</si>
  <si>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</si>
  <si>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</si>
  <si>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</si>
  <si>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</si>
  <si>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</si>
  <si>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</si>
  <si>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</si>
  <si>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</si>
  <si>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</si>
  <si>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</si>
  <si>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</si>
  <si>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</si>
  <si>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</si>
  <si>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</si>
  <si>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</si>
  <si>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</si>
  <si>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</si>
  <si>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</si>
  <si>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</si>
  <si>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</si>
  <si>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</si>
  <si>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</si>
  <si>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</si>
  <si>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</si>
  <si>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</si>
  <si>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</si>
  <si>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</si>
  <si>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</si>
  <si>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</si>
  <si>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</si>
  <si>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</si>
  <si>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</si>
  <si>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</si>
  <si>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</si>
  <si>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</si>
  <si>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</si>
  <si>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</si>
  <si>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</si>
  <si>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</si>
  <si>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</si>
  <si>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</si>
  <si>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</si>
  <si>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</si>
  <si>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</si>
  <si>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</si>
  <si>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</si>
  <si>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</si>
  <si>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</si>
  <si>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</si>
  <si>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</si>
  <si>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</si>
  <si>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</si>
  <si>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</si>
  <si>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</si>
  <si>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</si>
  <si>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</si>
  <si>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</si>
  <si>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</si>
  <si>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</si>
  <si>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</si>
  <si>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</si>
  <si>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</si>
  <si>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</si>
  <si>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</si>
  <si>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</si>
  <si>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</si>
  <si>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</si>
  <si>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</si>
  <si>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</si>
  <si>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</si>
  <si>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</si>
  <si>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</si>
  <si>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</si>
  <si>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</si>
  <si>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</si>
  <si>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</si>
  <si>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</si>
  <si>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</si>
  <si>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</si>
  <si>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</si>
  <si>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</si>
  <si>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</si>
  <si>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</si>
  <si>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</si>
  <si>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</si>
  <si>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</si>
  <si>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</si>
  <si>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</si>
  <si>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</si>
  <si>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</si>
  <si>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</si>
  <si>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</si>
  <si>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</si>
  <si>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</si>
  <si>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</si>
  <si>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</si>
  <si>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</si>
  <si>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</si>
  <si>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</si>
  <si>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</si>
  <si>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</si>
  <si>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</si>
  <si>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</si>
  <si>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</si>
  <si>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</si>
  <si>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</si>
  <si>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</si>
  <si>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</si>
  <si>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</si>
  <si>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</si>
  <si>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</si>
  <si>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</si>
  <si>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</si>
  <si>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</si>
  <si>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</si>
  <si>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</si>
  <si>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</si>
  <si>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</si>
  <si>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</si>
  <si>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</si>
  <si>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</si>
  <si>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</si>
  <si>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</si>
  <si>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</si>
  <si>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</si>
  <si>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</si>
  <si>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</si>
  <si>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</si>
  <si>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</si>
  <si>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</si>
  <si>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</si>
  <si>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</si>
  <si>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</si>
  <si>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</si>
  <si>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</si>
  <si>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</si>
  <si>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</si>
  <si>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</si>
  <si>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</si>
  <si>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</si>
  <si>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</si>
  <si>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</si>
  <si>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</si>
  <si>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</si>
  <si>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</si>
  <si>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</si>
  <si>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</si>
  <si>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</si>
  <si>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</si>
  <si>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</si>
  <si>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</si>
  <si>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</si>
  <si>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</si>
  <si>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</si>
  <si>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</si>
  <si>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</si>
  <si>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</si>
  <si>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</si>
  <si>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</si>
  <si>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</si>
  <si>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</si>
  <si>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</si>
  <si>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</si>
  <si>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</si>
  <si>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</si>
  <si>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</si>
  <si>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</si>
  <si>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</si>
  <si>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</si>
  <si>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</si>
  <si>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</si>
  <si>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</si>
  <si>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</si>
  <si>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</si>
  <si>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</si>
  <si>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</si>
  <si>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</si>
  <si>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</si>
  <si>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</si>
  <si>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</si>
  <si>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</si>
  <si>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</si>
  <si>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</si>
  <si>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</si>
  <si>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</si>
  <si>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</si>
  <si>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</si>
  <si>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</si>
  <si>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</si>
  <si>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</si>
  <si>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</si>
  <si>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</si>
  <si>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</si>
  <si>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</si>
  <si>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</si>
  <si>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</si>
  <si>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</si>
  <si>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</si>
  <si>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</si>
  <si>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</si>
  <si>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</si>
  <si>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</si>
  <si>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</si>
  <si>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</si>
  <si>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</si>
  <si>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</si>
  <si>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</si>
  <si>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</si>
  <si>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</si>
  <si>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</si>
  <si>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</si>
  <si>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</si>
  <si>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</si>
  <si>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</si>
  <si>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</si>
  <si>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</si>
  <si>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</si>
  <si>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</si>
  <si>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</si>
  <si>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</si>
  <si>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</si>
  <si>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</si>
  <si>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</si>
  <si>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</si>
  <si>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</si>
  <si>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</si>
  <si>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</si>
  <si>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</si>
  <si>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</si>
  <si>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</si>
  <si>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</si>
  <si>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</si>
  <si>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</si>
  <si>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</si>
  <si>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</si>
  <si>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</si>
  <si>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</si>
  <si>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</si>
  <si>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</si>
  <si>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</si>
  <si>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</si>
  <si>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</si>
  <si>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</si>
  <si>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</si>
  <si>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</si>
  <si>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</si>
  <si>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</si>
  <si>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</si>
  <si>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</si>
  <si>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</si>
  <si>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</si>
  <si>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</si>
  <si>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</si>
  <si>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</si>
  <si>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</si>
  <si>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</si>
  <si>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</si>
  <si>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</si>
  <si>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</si>
  <si>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</si>
  <si>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</si>
  <si>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</si>
  <si>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</si>
  <si>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</si>
  <si>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</si>
  <si>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</si>
  <si>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</si>
  <si>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</si>
  <si>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</si>
  <si>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</si>
  <si>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</si>
  <si>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</si>
  <si>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</si>
  <si>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</si>
  <si>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</si>
  <si>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</si>
  <si>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</si>
  <si>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</si>
  <si>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</si>
  <si>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</si>
  <si>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</si>
  <si>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</si>
  <si>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</si>
  <si>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</si>
  <si>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</si>
  <si>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</si>
  <si>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</si>
  <si>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</si>
  <si>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</si>
  <si>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</si>
  <si>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</si>
  <si>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</si>
  <si>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</si>
  <si>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</si>
  <si>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</si>
  <si>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</si>
  <si>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</si>
  <si>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</si>
  <si>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</si>
  <si>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</si>
  <si>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</si>
  <si>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</si>
  <si>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</si>
  <si>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</si>
  <si>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</si>
  <si>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</si>
  <si>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</si>
  <si>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</si>
  <si>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</si>
  <si>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</si>
  <si>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</si>
  <si>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</si>
  <si>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</si>
  <si>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</si>
  <si>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</si>
  <si>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</si>
  <si>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</si>
  <si>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</si>
  <si>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</si>
  <si>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</si>
  <si>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</si>
  <si>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</si>
  <si>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</si>
  <si>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</si>
  <si>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</si>
  <si>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</si>
  <si>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</si>
  <si>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</si>
  <si>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</si>
  <si>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</si>
  <si>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</si>
  <si>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</si>
  <si>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</si>
  <si>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</si>
  <si>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</si>
  <si>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</si>
  <si>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</si>
  <si>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</si>
  <si>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</si>
  <si>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</si>
  <si>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</si>
  <si>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</si>
  <si>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</si>
  <si>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</si>
  <si>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</si>
  <si>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</si>
  <si>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</si>
  <si>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</si>
  <si>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</si>
  <si>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</si>
  <si>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</si>
  <si>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</si>
  <si>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</si>
  <si>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</si>
  <si>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</si>
  <si>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</si>
  <si>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</si>
  <si>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</si>
  <si>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</si>
  <si>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</si>
  <si>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</si>
  <si>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</si>
  <si>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</si>
  <si>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</si>
  <si>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</si>
  <si>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</si>
  <si>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</si>
  <si>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</si>
  <si>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</si>
  <si>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</si>
  <si>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</si>
  <si>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</si>
  <si>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</si>
  <si>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</si>
  <si>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</si>
  <si>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</si>
  <si>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</si>
  <si>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</si>
  <si>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</si>
  <si>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</si>
  <si>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</si>
  <si>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</si>
  <si>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</si>
  <si>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</si>
  <si>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</si>
  <si>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</si>
  <si>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</si>
  <si>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</si>
  <si>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</si>
  <si>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</si>
  <si>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</si>
  <si>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</si>
  <si>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</si>
  <si>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</si>
  <si>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</si>
  <si>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</si>
  <si>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</si>
  <si>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</si>
  <si>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</si>
  <si>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</si>
  <si>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</si>
  <si>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</si>
  <si>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</si>
  <si>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</si>
  <si>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</si>
  <si>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</si>
  <si>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</si>
  <si>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</si>
  <si>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</si>
  <si>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</si>
  <si>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</si>
  <si>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</si>
  <si>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</si>
  <si>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</si>
  <si>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</si>
  <si>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</si>
  <si>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</si>
  <si>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</si>
  <si>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</si>
  <si>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</si>
  <si>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</si>
  <si>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</si>
  <si>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</si>
  <si>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</si>
  <si>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</si>
  <si>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</si>
  <si>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</si>
  <si>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</si>
  <si>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</si>
  <si>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</si>
  <si>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</si>
  <si>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</si>
  <si>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</si>
  <si>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</si>
  <si>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</si>
  <si>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</si>
  <si>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</si>
  <si>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</si>
  <si>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</si>
  <si>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</si>
  <si>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</si>
  <si>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</si>
  <si>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</si>
  <si>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</si>
  <si>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</si>
  <si>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</si>
  <si>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</si>
  <si>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</si>
  <si>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</si>
  <si>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</si>
  <si>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</si>
  <si>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</si>
  <si>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</si>
  <si>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</si>
  <si>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</si>
  <si>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</si>
  <si>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</si>
  <si>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</si>
  <si>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</si>
  <si>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</si>
  <si>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</si>
  <si>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</si>
  <si>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</si>
  <si>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</si>
  <si>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</si>
  <si>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</si>
  <si>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</si>
  <si>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</si>
  <si>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</si>
  <si>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</si>
  <si>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</si>
  <si>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</si>
  <si>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</si>
  <si>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</si>
  <si>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</si>
  <si>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</si>
  <si>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</si>
  <si>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</si>
  <si>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</si>
  <si>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</si>
  <si>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</si>
  <si>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</si>
  <si>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</si>
  <si>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</si>
  <si>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</si>
  <si>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</si>
  <si>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</si>
  <si>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</si>
  <si>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</si>
  <si>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</si>
  <si>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</si>
  <si>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</si>
  <si>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</si>
  <si>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</si>
  <si>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</si>
  <si>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</si>
  <si>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</si>
  <si>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</si>
  <si>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</si>
  <si>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</si>
  <si>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</si>
  <si>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</si>
  <si>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</si>
  <si>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</si>
  <si>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</si>
  <si>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</si>
  <si>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</si>
  <si>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</si>
  <si>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</si>
  <si>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</si>
  <si>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</si>
  <si>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</si>
  <si>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</si>
  <si>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</si>
  <si>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</si>
  <si>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</si>
  <si>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</si>
  <si>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</si>
  <si>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</si>
  <si>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</si>
  <si>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</si>
  <si>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</si>
  <si>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</si>
  <si>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</si>
  <si>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</si>
  <si>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</si>
  <si>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</si>
  <si>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</si>
  <si>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</si>
  <si>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</si>
  <si>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</si>
  <si>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</si>
  <si>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</si>
  <si>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</si>
  <si>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</si>
  <si>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</si>
  <si>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</si>
  <si>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</si>
  <si>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</si>
  <si>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</si>
  <si>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</si>
  <si>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</si>
  <si>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</si>
  <si>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</si>
  <si>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</si>
  <si>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</si>
  <si>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</si>
  <si>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</si>
  <si>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</si>
  <si>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</si>
  <si>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</si>
  <si>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</si>
  <si>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</si>
  <si>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</si>
  <si>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</si>
  <si>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</si>
  <si>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</si>
  <si>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</si>
  <si>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</si>
  <si>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</si>
  <si>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</si>
  <si>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</si>
  <si>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</si>
  <si>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</si>
  <si>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</si>
  <si>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</si>
  <si>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</si>
  <si>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</si>
  <si>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</si>
  <si>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</si>
  <si>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</si>
  <si>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</si>
  <si>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</si>
  <si>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</si>
  <si>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</si>
  <si>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</si>
  <si>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</si>
  <si>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</si>
  <si>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</si>
  <si>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</si>
  <si>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</si>
  <si>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</si>
  <si>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</si>
  <si>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</si>
  <si>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</si>
  <si>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</si>
  <si>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</si>
  <si>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</si>
  <si>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</si>
  <si>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</si>
  <si>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</si>
  <si>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</si>
  <si>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</si>
  <si>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</si>
  <si>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</si>
  <si>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</si>
  <si>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</si>
  <si>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</si>
  <si>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</si>
  <si>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</si>
  <si>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</si>
  <si>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</si>
  <si>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</si>
  <si>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</si>
  <si>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</si>
  <si>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</si>
  <si>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</si>
  <si>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</si>
  <si>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</si>
  <si>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</si>
  <si>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</si>
  <si>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</si>
  <si>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</si>
  <si>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</si>
  <si>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</si>
  <si>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</si>
  <si>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</si>
  <si>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</si>
  <si>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</si>
  <si>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</si>
  <si>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</si>
  <si>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</si>
  <si>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</si>
  <si>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</si>
  <si>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</si>
  <si>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</si>
  <si>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</si>
  <si>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</si>
  <si>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</si>
  <si>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</si>
  <si>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</si>
  <si>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</si>
  <si>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</si>
  <si>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</si>
  <si>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</si>
  <si>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</si>
  <si>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</si>
  <si>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</si>
  <si>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</si>
  <si>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</si>
  <si>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</si>
  <si>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</si>
  <si>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</si>
  <si>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</si>
  <si>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</si>
  <si>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</si>
  <si>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</si>
  <si>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</si>
  <si>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</si>
  <si>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</si>
  <si>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</si>
  <si>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</si>
  <si>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</si>
  <si>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</si>
  <si>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</si>
  <si>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</si>
  <si>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</si>
  <si>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</si>
  <si>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</si>
  <si>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</si>
  <si>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</si>
  <si>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</si>
  <si>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</si>
  <si>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</si>
  <si>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</si>
  <si>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</si>
  <si>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</si>
  <si>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</si>
  <si>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</si>
  <si>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</si>
  <si>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</si>
  <si>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</si>
  <si>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</si>
  <si>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</si>
  <si>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</si>
  <si>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</si>
  <si>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</si>
  <si>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</si>
  <si>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</si>
  <si>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</si>
  <si>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</si>
  <si>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</si>
  <si>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</si>
  <si>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</si>
  <si>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</si>
  <si>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</si>
  <si>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</si>
  <si>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</si>
  <si>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</si>
  <si>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</si>
  <si>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</si>
  <si>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</si>
  <si>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</si>
  <si>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</si>
  <si>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</si>
  <si>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</si>
  <si>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</si>
  <si>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</si>
  <si>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</si>
  <si>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</si>
  <si>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</si>
  <si>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</si>
  <si>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</si>
  <si>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</si>
  <si>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</si>
  <si>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</si>
  <si>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</si>
  <si>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</si>
  <si>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</si>
  <si>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</si>
  <si>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</si>
  <si>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</si>
  <si>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</si>
  <si>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</si>
  <si>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</si>
  <si>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</si>
  <si>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</si>
  <si>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</si>
  <si>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</si>
  <si>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</si>
  <si>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</si>
  <si>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</si>
  <si>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</si>
  <si>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</si>
  <si>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</si>
  <si>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</si>
  <si>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</si>
  <si>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</si>
  <si>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</si>
  <si>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</si>
  <si>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</si>
  <si>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</si>
  <si>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</si>
  <si>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</si>
  <si>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</si>
  <si>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</si>
  <si>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</si>
  <si>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</si>
  <si>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</si>
  <si>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</si>
  <si>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</si>
  <si>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</si>
  <si>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</si>
  <si>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</si>
  <si>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</si>
  <si>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</si>
  <si>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</si>
  <si>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</si>
  <si>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</si>
  <si>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</si>
  <si>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</si>
  <si>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</si>
  <si>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</si>
  <si>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</si>
  <si>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</si>
  <si>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</si>
  <si>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</si>
  <si>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</si>
  <si>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</si>
  <si>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</si>
  <si>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</si>
  <si>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</si>
  <si>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</si>
  <si>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</si>
  <si>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</si>
  <si>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</si>
  <si>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</si>
  <si>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</si>
  <si>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</si>
  <si>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</si>
  <si>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</si>
  <si>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</si>
  <si>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</si>
  <si>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</si>
  <si>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</si>
  <si>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</si>
  <si>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</si>
  <si>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</si>
  <si>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</si>
  <si>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</si>
  <si>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</si>
  <si>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</si>
  <si>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</si>
  <si>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</si>
  <si>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</si>
  <si>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</si>
  <si>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</si>
  <si>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</si>
  <si>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</si>
  <si>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</si>
  <si>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</si>
  <si>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</si>
  <si>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</si>
  <si>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</si>
  <si>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</si>
  <si>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</si>
  <si>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</si>
  <si>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</si>
  <si>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</si>
  <si>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</si>
  <si>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</si>
  <si>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</si>
  <si>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</si>
  <si>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</si>
  <si>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</si>
  <si>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</si>
  <si>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</si>
  <si>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</si>
  <si>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</si>
  <si>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</si>
  <si>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</si>
  <si>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</si>
  <si>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</si>
  <si>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</si>
  <si>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</si>
  <si>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</si>
  <si>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</si>
  <si>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</si>
  <si>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</si>
  <si>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</si>
  <si>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</si>
  <si>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</si>
  <si>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</si>
  <si>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</si>
  <si>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</si>
  <si>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</si>
  <si>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</si>
  <si>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</si>
  <si>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</si>
  <si>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</si>
  <si>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</si>
  <si>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</si>
  <si>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</si>
  <si>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</si>
  <si>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</si>
  <si>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</si>
  <si>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</si>
  <si>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</si>
  <si>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</si>
  <si>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</si>
  <si>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</si>
  <si>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</si>
  <si>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</si>
  <si>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</si>
  <si>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</si>
  <si>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</si>
  <si>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</si>
  <si>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</si>
  <si>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</si>
  <si>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</si>
  <si>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</si>
  <si>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</si>
  <si>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</si>
  <si>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</si>
  <si>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</si>
  <si>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</si>
  <si>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</si>
  <si>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</si>
  <si>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</si>
  <si>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</si>
  <si>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</si>
  <si>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</si>
  <si>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</si>
  <si>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</si>
  <si>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</si>
  <si>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</si>
  <si>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</si>
  <si>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</si>
  <si>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</si>
  <si>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</si>
  <si>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</si>
  <si>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</si>
  <si>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</si>
  <si>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</si>
  <si>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</si>
  <si>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</si>
  <si>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</si>
  <si>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</si>
  <si>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</si>
  <si>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</si>
  <si>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</si>
  <si>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</si>
  <si>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</si>
  <si>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</si>
  <si>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</si>
  <si>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</si>
  <si>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</si>
  <si>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</si>
  <si>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</si>
  <si>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</si>
  <si>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</si>
  <si>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</si>
  <si>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</si>
  <si>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</si>
  <si>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</si>
  <si>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</si>
  <si>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</si>
  <si>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</si>
  <si>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</si>
  <si>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</si>
  <si>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</si>
  <si>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</si>
  <si>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</si>
  <si>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</si>
  <si>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</si>
  <si>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</si>
  <si>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</si>
  <si>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</si>
  <si>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</si>
  <si>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</si>
  <si>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</si>
  <si>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</si>
  <si>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</si>
  <si>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</si>
  <si>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</si>
  <si>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</si>
  <si>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</si>
  <si>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</si>
  <si>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</si>
  <si>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</si>
  <si>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</si>
  <si>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</si>
  <si>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</si>
  <si>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</si>
  <si>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</si>
  <si>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</si>
  <si>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</si>
  <si>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</si>
  <si>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</si>
  <si>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</si>
  <si>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</si>
  <si>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</si>
  <si>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</si>
  <si>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</si>
  <si>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</si>
  <si>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</si>
  <si>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</si>
  <si>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</si>
  <si>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</si>
  <si>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</si>
  <si>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</si>
  <si>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</si>
  <si>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</si>
  <si>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</si>
  <si>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</si>
  <si>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</si>
  <si>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</si>
  <si>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</si>
  <si>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</si>
  <si>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</si>
  <si>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</si>
  <si>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</si>
  <si>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</si>
  <si>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</si>
  <si>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</si>
  <si>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</si>
  <si>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</si>
  <si>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</si>
  <si>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</si>
  <si>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</si>
  <si>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</si>
  <si>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</si>
  <si>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</si>
  <si>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</si>
  <si>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</si>
  <si>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</si>
  <si>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</si>
  <si>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</si>
  <si>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</si>
  <si>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</si>
  <si>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</si>
  <si>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</si>
  <si>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</si>
  <si>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</si>
  <si>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</si>
  <si>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</si>
  <si>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</si>
  <si>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</si>
  <si>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</si>
  <si>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</si>
  <si>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</si>
  <si>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</si>
  <si>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</si>
  <si>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</si>
  <si>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</si>
  <si>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</si>
  <si>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</si>
  <si>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</si>
  <si>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</si>
  <si>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</si>
  <si>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</si>
  <si>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</si>
  <si>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</si>
  <si>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</si>
  <si>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</si>
  <si>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</si>
  <si>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</si>
  <si>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</si>
  <si>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</si>
  <si>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</si>
  <si>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</si>
  <si>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</si>
  <si>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</si>
  <si>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</si>
  <si>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</si>
  <si>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</si>
  <si>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</si>
  <si>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</si>
  <si>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</si>
  <si>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</si>
  <si>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</si>
  <si>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</si>
  <si>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</si>
  <si>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</si>
  <si>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</si>
  <si>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</si>
  <si>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</si>
  <si>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</si>
  <si>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</si>
  <si>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</si>
  <si>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</si>
  <si>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</si>
  <si>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</si>
  <si>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</si>
  <si>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</si>
  <si>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</si>
  <si>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</si>
  <si>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</si>
  <si>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</si>
  <si>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</si>
  <si>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</si>
  <si>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</si>
  <si>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</si>
  <si>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</si>
  <si>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</si>
  <si>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</si>
  <si>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</si>
  <si>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</si>
  <si>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</si>
  <si>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</si>
  <si>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</si>
  <si>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</si>
  <si>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</si>
  <si>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</si>
  <si>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</si>
  <si>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</si>
  <si>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</si>
  <si>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</si>
  <si>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</si>
  <si>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</si>
  <si>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</si>
  <si>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</si>
  <si>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</si>
  <si>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</si>
  <si>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</si>
  <si>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</si>
  <si>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</si>
  <si>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</si>
  <si>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</si>
  <si>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</si>
  <si>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</si>
  <si>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</si>
  <si>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</si>
  <si>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</si>
  <si>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</si>
  <si>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</si>
  <si>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</si>
  <si>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</si>
  <si>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</si>
  <si>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</si>
  <si>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</si>
  <si>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</si>
  <si>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</si>
  <si>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</si>
  <si>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</si>
  <si>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</si>
  <si>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</si>
  <si>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</si>
  <si>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</si>
  <si>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</si>
  <si>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</si>
  <si>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</si>
  <si>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</si>
  <si>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</si>
  <si>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</si>
  <si>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</si>
  <si>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</si>
  <si>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</si>
  <si>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</si>
  <si>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</si>
  <si>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</si>
  <si>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</si>
  <si>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</si>
  <si>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</si>
  <si>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</si>
  <si>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</si>
  <si>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</si>
  <si>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</si>
  <si>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</si>
  <si>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</si>
  <si>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</si>
  <si>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</si>
  <si>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</si>
  <si>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</si>
  <si>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</si>
  <si>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</si>
  <si>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</si>
  <si>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</si>
  <si>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</si>
  <si>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</si>
  <si>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</si>
  <si>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</si>
  <si>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</si>
  <si>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</si>
  <si>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</si>
  <si>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</si>
  <si>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</si>
  <si>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</si>
  <si>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</si>
  <si>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</si>
  <si>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</si>
  <si>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</si>
  <si>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</si>
  <si>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</si>
  <si>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</si>
  <si>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</si>
  <si>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</si>
  <si>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</si>
  <si>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</si>
  <si>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</si>
  <si>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</si>
  <si>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</si>
  <si>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</si>
  <si>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</si>
  <si>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</si>
  <si>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</si>
  <si>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</si>
  <si>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</si>
  <si>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</si>
  <si>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</si>
  <si>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</si>
  <si>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</si>
  <si>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</si>
  <si>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</si>
  <si>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</si>
  <si>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</si>
  <si>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</si>
  <si>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</si>
  <si>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</si>
  <si>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</si>
  <si>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</si>
  <si>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</si>
  <si>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</si>
  <si>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</si>
  <si>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</si>
  <si>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</si>
  <si>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</si>
  <si>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</si>
  <si>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</si>
  <si>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</si>
  <si>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</si>
  <si>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</si>
  <si>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</si>
  <si>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</si>
  <si>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</si>
  <si>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</si>
  <si>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</si>
  <si>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</si>
  <si>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</si>
  <si>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</si>
  <si>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</si>
  <si>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</si>
  <si>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</si>
  <si>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</si>
  <si>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</si>
  <si>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</si>
  <si>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</si>
  <si>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</si>
  <si>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</si>
  <si>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</si>
  <si>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</si>
  <si>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</si>
  <si>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</si>
  <si>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</si>
  <si>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</si>
  <si>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</si>
  <si>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</si>
  <si>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</si>
  <si>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</si>
  <si>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</si>
  <si>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</si>
  <si>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</si>
  <si>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</si>
  <si>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</si>
  <si>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</si>
  <si>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</si>
  <si>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</si>
  <si>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</si>
  <si>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</si>
  <si>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</si>
  <si>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</si>
  <si>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</si>
  <si>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</si>
  <si>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</si>
  <si>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</si>
  <si>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</si>
  <si>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</si>
  <si>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</si>
  <si>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</si>
  <si>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</si>
  <si>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</si>
  <si>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</si>
  <si>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</si>
  <si>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</si>
  <si>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</si>
  <si>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</si>
  <si>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</si>
  <si>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</si>
  <si>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</si>
  <si>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</si>
  <si>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</si>
  <si>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</si>
  <si>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</si>
  <si>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</si>
  <si>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</si>
  <si>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</si>
  <si>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</si>
  <si>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</si>
  <si>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</si>
  <si>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</si>
  <si>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</si>
  <si>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</si>
  <si>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</si>
  <si>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</si>
  <si>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</si>
  <si>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</si>
  <si>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</si>
  <si>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</si>
  <si>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</si>
  <si>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</si>
  <si>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</si>
  <si>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</si>
  <si>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</si>
  <si>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</si>
  <si>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</si>
  <si>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</si>
  <si>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</si>
  <si>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</si>
  <si>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</si>
  <si>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</si>
  <si>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</si>
  <si>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</si>
  <si>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</si>
  <si>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</si>
  <si>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</si>
  <si>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</si>
  <si>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</si>
  <si>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</si>
  <si>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</si>
  <si>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</si>
  <si>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</si>
  <si>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</si>
  <si>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</si>
  <si>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</si>
  <si>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</si>
  <si>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</si>
  <si>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</si>
  <si>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</si>
  <si>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</si>
  <si>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</si>
  <si>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</si>
  <si>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</si>
  <si>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</si>
  <si>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</si>
  <si>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</si>
  <si>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</si>
  <si>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</si>
  <si>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</si>
  <si>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</si>
  <si>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</si>
  <si>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</si>
  <si>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</si>
  <si>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</si>
  <si>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</si>
  <si>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</si>
  <si>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</si>
  <si>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</si>
  <si>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</si>
  <si>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</si>
  <si>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</si>
  <si>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</si>
  <si>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</si>
  <si>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</si>
  <si>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</si>
  <si>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</si>
  <si>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</si>
  <si>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</si>
  <si>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</si>
  <si>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</si>
  <si>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</si>
  <si>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</si>
  <si>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</si>
  <si>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</si>
  <si>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</si>
  <si>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</si>
  <si>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</si>
  <si>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</si>
  <si>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</si>
  <si>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</si>
  <si>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</si>
  <si>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</si>
  <si>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</si>
  <si>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</si>
  <si>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</si>
  <si>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</si>
  <si>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</si>
  <si>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</si>
  <si>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</si>
  <si>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</si>
  <si>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</si>
  <si>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</si>
  <si>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</si>
  <si>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</si>
  <si>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</si>
  <si>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</si>
  <si>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</si>
  <si>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</si>
  <si>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</si>
  <si>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</si>
  <si>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</si>
  <si>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</si>
  <si>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</si>
  <si>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</si>
  <si>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</si>
  <si>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</si>
  <si>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</si>
  <si>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</si>
  <si>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</si>
  <si>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</si>
  <si>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</si>
  <si>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</si>
  <si>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</si>
  <si>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</si>
  <si>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</si>
  <si>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</si>
  <si>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</si>
  <si>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</si>
  <si>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</si>
  <si>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</si>
  <si>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</si>
  <si>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</si>
  <si>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</si>
  <si>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</si>
  <si>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</si>
  <si>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</si>
  <si>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</si>
  <si>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</si>
  <si>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</si>
  <si>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</si>
  <si>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</si>
  <si>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</si>
  <si>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</si>
  <si>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</si>
  <si>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</si>
  <si>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</si>
  <si>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</si>
  <si>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</si>
  <si>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</si>
  <si>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</si>
  <si>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</si>
  <si>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</si>
  <si>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</si>
  <si>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</si>
  <si>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</si>
  <si>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</si>
  <si>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</si>
  <si>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</si>
  <si>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</si>
  <si>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</si>
  <si>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</si>
  <si>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</si>
  <si>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</si>
  <si>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</si>
  <si>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</si>
  <si>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</si>
  <si>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</si>
  <si>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</si>
  <si>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</si>
  <si>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</si>
  <si>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</si>
  <si>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</si>
  <si>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</si>
  <si>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</si>
  <si>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</si>
  <si>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</si>
  <si>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</si>
  <si>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</si>
  <si>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</si>
  <si>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</si>
  <si>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</si>
  <si>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</si>
  <si>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</si>
  <si>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</si>
  <si>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</si>
  <si>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</si>
  <si>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</si>
  <si>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</si>
  <si>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</si>
  <si>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</si>
  <si>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</si>
  <si>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</si>
  <si>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</si>
  <si>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</si>
  <si>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</si>
  <si>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</si>
  <si>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</si>
  <si>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</si>
  <si>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</si>
  <si>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</si>
  <si>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</si>
  <si>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</si>
  <si>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</si>
  <si>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</si>
  <si>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</si>
  <si>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</si>
  <si>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</si>
  <si>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</si>
  <si>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</si>
  <si>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</si>
  <si>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</si>
  <si>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</si>
  <si>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</si>
  <si>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</si>
  <si>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</si>
  <si>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</si>
  <si>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</si>
  <si>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</si>
  <si>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</si>
  <si>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</si>
  <si>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</si>
  <si>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</si>
  <si>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</si>
  <si>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</si>
  <si>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</si>
  <si>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</si>
  <si>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</si>
  <si>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</si>
  <si>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</si>
  <si>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</si>
  <si>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</si>
  <si>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</si>
  <si>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</si>
  <si>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</si>
  <si>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</si>
  <si>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</si>
  <si>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</si>
  <si>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</si>
  <si>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</si>
  <si>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</si>
  <si>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</si>
  <si>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</si>
  <si>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</si>
  <si>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</si>
  <si>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</si>
  <si>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</si>
  <si>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</si>
  <si>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</si>
  <si>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</si>
  <si>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</si>
  <si>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</si>
  <si>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</si>
  <si>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</si>
  <si>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</si>
  <si>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</si>
  <si>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</si>
  <si>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</si>
  <si>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</si>
  <si>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</si>
  <si>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</si>
  <si>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</si>
  <si>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</si>
  <si>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</si>
  <si>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</si>
  <si>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</si>
  <si>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</si>
  <si>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</si>
  <si>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</si>
  <si>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</si>
  <si>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</si>
  <si>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</si>
  <si>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</si>
  <si>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</si>
  <si>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</si>
  <si>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</si>
  <si>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</si>
  <si>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</si>
  <si>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</si>
  <si>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</si>
  <si>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</si>
  <si>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</si>
  <si>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</si>
  <si>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</si>
  <si>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</si>
  <si>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</si>
  <si>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</si>
  <si>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</si>
  <si>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</si>
  <si>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</si>
  <si>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</si>
  <si>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</si>
  <si>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</si>
  <si>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</si>
  <si>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</si>
  <si>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</si>
  <si>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</si>
  <si>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</si>
  <si>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</si>
  <si>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</si>
  <si>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</si>
  <si>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</si>
  <si>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</si>
  <si>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</si>
  <si>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</si>
  <si>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</si>
  <si>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</si>
  <si>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</si>
  <si>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</si>
  <si>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</si>
  <si>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</si>
  <si>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</si>
  <si>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</si>
  <si>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</si>
  <si>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</si>
  <si>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</si>
  <si>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</si>
  <si>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</si>
  <si>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</si>
  <si>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</si>
  <si>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</si>
  <si>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</si>
  <si>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</si>
  <si>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</si>
  <si>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</si>
  <si>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</si>
  <si>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</si>
  <si>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</si>
  <si>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</si>
  <si>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</si>
  <si>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</si>
  <si>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</si>
  <si>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</si>
  <si>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</si>
  <si>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</si>
  <si>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</si>
  <si>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</si>
  <si>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</si>
  <si>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</si>
  <si>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</si>
  <si>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</si>
  <si>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</si>
  <si>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</si>
  <si>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</si>
  <si>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</si>
  <si>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</si>
  <si>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</si>
  <si>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</si>
  <si>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</si>
  <si>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</si>
  <si>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</si>
  <si>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</si>
  <si>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</si>
  <si>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</si>
  <si>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</si>
  <si>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</si>
  <si>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</si>
  <si>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</si>
  <si>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</si>
  <si>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</si>
  <si>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</si>
  <si>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</si>
  <si>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</si>
  <si>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</si>
  <si>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</si>
  <si>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</si>
  <si>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</si>
  <si>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</si>
  <si>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</si>
  <si>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</si>
  <si>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</si>
  <si>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</si>
  <si>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</si>
  <si>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</si>
  <si>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</si>
  <si>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</si>
  <si>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</si>
  <si>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</si>
  <si>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</si>
  <si>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</si>
  <si>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</si>
  <si>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</si>
  <si>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</si>
  <si>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</si>
  <si>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</si>
  <si>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</si>
  <si>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</si>
  <si>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</si>
  <si>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</si>
  <si>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</si>
  <si>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</si>
  <si>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</si>
  <si>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</si>
  <si>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</si>
  <si>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</si>
  <si>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</si>
  <si>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</si>
  <si>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</si>
  <si>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</si>
  <si>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</si>
  <si>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</si>
  <si>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</si>
  <si>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</si>
  <si>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</si>
  <si>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</si>
  <si>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</si>
  <si>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</si>
  <si>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</si>
  <si>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</si>
  <si>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</si>
  <si>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</si>
  <si>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</si>
  <si>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</si>
  <si>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</si>
  <si>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</si>
  <si>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</si>
  <si>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</si>
  <si>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</si>
  <si>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</si>
  <si>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</si>
  <si>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</si>
  <si>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</si>
  <si>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</si>
  <si>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</si>
  <si>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</si>
  <si>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</si>
  <si>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</si>
  <si>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</si>
  <si>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</si>
  <si>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</si>
  <si>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</si>
  <si>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</si>
  <si>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</si>
  <si>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</si>
  <si>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</si>
  <si>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</si>
  <si>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</si>
  <si>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</si>
  <si>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</si>
  <si>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</si>
  <si>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</si>
  <si>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</si>
  <si>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</si>
  <si>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</si>
  <si>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</si>
  <si>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</si>
  <si>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</si>
  <si>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</si>
  <si>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</si>
  <si>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</si>
  <si>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</si>
  <si>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</si>
  <si>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</si>
  <si>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</si>
  <si>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</si>
  <si>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</si>
  <si>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</si>
  <si>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</si>
  <si>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</si>
  <si>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</si>
  <si>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</si>
  <si>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</si>
  <si>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</si>
  <si>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</si>
  <si>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</si>
  <si>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</si>
  <si>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</si>
  <si>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</si>
  <si>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</si>
  <si>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</si>
  <si>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</si>
  <si>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</si>
  <si>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</si>
  <si>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</si>
  <si>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</si>
  <si>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</si>
  <si>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</si>
  <si>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</si>
  <si>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</si>
  <si>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</si>
  <si>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</si>
  <si>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</si>
  <si>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</si>
  <si>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</si>
  <si>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</si>
  <si>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</si>
  <si>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</si>
  <si>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</si>
  <si>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</si>
  <si>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</si>
  <si>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</si>
  <si>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</si>
  <si>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</si>
  <si>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</si>
  <si>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</si>
  <si>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</si>
  <si>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</si>
  <si>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</si>
  <si>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</si>
  <si>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</si>
  <si>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</si>
  <si>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</si>
  <si>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</si>
  <si>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</si>
  <si>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</si>
  <si>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</si>
  <si>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</si>
  <si>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</si>
  <si>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</si>
  <si>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</si>
  <si>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</si>
  <si>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</si>
  <si>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</si>
  <si>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</si>
  <si>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</si>
  <si>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</si>
  <si>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</si>
  <si>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</si>
  <si>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</si>
  <si>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</si>
  <si>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</si>
  <si>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</si>
  <si>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</si>
  <si>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</si>
  <si>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</si>
  <si>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</si>
  <si>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</si>
  <si>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</si>
  <si>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</si>
  <si>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</si>
  <si>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</si>
  <si>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</si>
  <si>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</si>
  <si>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</si>
  <si>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</si>
  <si>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</si>
  <si>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</si>
  <si>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</si>
  <si>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</si>
  <si>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</si>
  <si>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</si>
  <si>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</si>
  <si>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</si>
  <si>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</si>
  <si>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</si>
  <si>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</si>
  <si>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</si>
  <si>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</si>
  <si>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</si>
  <si>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</si>
  <si>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</si>
  <si>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</si>
  <si>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</si>
  <si>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</si>
  <si>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</si>
  <si>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</si>
  <si>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</si>
  <si>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</si>
  <si>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</si>
  <si>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</si>
  <si>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</si>
  <si>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</si>
  <si>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</si>
  <si>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</si>
  <si>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</si>
  <si>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</si>
  <si>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</si>
  <si>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</si>
  <si>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</si>
  <si>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</si>
  <si>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</si>
  <si>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</si>
  <si>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</si>
  <si>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</si>
  <si>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</si>
  <si>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</si>
  <si>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</si>
  <si>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</si>
  <si>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</si>
  <si>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</si>
  <si>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</si>
  <si>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</si>
  <si>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</si>
  <si>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</si>
  <si>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</si>
  <si>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</si>
  <si>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</si>
  <si>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</si>
  <si>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</si>
  <si>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</si>
  <si>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</si>
  <si>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</si>
  <si>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</si>
  <si>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</si>
  <si>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</si>
  <si>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</si>
  <si>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</si>
  <si>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</si>
  <si>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</si>
  <si>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</si>
  <si>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</si>
  <si>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</si>
  <si>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</si>
  <si>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</si>
  <si>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</si>
  <si>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</si>
  <si>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</si>
  <si>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</si>
  <si>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</si>
  <si>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</si>
  <si>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</si>
  <si>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</si>
  <si>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</si>
  <si>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</si>
  <si>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</si>
  <si>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</si>
  <si>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</si>
  <si>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</si>
  <si>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</si>
  <si>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</si>
  <si>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</si>
  <si>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</si>
  <si>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</si>
  <si>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</si>
  <si>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</si>
  <si>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</si>
  <si>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</si>
  <si>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</si>
  <si>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</si>
  <si>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</si>
  <si>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</si>
  <si>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</si>
  <si>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</si>
  <si>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</si>
  <si>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</si>
  <si>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</si>
  <si>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</si>
  <si>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</si>
  <si>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</si>
  <si>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</si>
  <si>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</si>
  <si>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</si>
  <si>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</si>
  <si>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</si>
  <si>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</si>
  <si>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</si>
  <si>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</si>
  <si>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</si>
  <si>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</si>
  <si>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</si>
  <si>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</si>
  <si>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</si>
  <si>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</si>
  <si>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</si>
  <si>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</si>
  <si>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</si>
  <si>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</si>
  <si>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</si>
  <si>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</si>
  <si>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</si>
  <si>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</si>
  <si>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</si>
  <si>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</si>
  <si>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</si>
  <si>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</si>
  <si>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</si>
  <si>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</si>
  <si>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</si>
  <si>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</si>
  <si>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</si>
  <si>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</si>
  <si>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</si>
  <si>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</si>
  <si>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</si>
  <si>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</si>
  <si>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</si>
  <si>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</si>
  <si>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</si>
  <si>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</si>
  <si>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</si>
  <si>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</si>
  <si>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</si>
  <si>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</si>
  <si>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</si>
  <si>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</si>
  <si>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</si>
  <si>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</si>
  <si>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</si>
  <si>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</si>
  <si>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</si>
  <si>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</si>
  <si>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</si>
  <si>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</si>
  <si>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</si>
  <si>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</si>
  <si>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</si>
  <si>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</si>
  <si>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</si>
  <si>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</si>
  <si>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</si>
  <si>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</si>
  <si>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</si>
  <si>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</si>
  <si>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</si>
  <si>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</si>
  <si>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</si>
  <si>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</si>
  <si>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</si>
  <si>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</si>
  <si>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</si>
  <si>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</si>
  <si>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</si>
  <si>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</si>
  <si>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</si>
  <si>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</si>
  <si>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</si>
  <si>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</si>
  <si>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</si>
  <si>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</si>
  <si>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</si>
  <si>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</si>
  <si>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</si>
  <si>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</si>
  <si>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</si>
  <si>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</si>
  <si>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</si>
  <si>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</si>
  <si>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</si>
  <si>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</si>
  <si>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</si>
  <si>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</si>
  <si>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</si>
  <si>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</si>
  <si>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</si>
  <si>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</si>
  <si>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</si>
  <si>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</si>
  <si>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</si>
  <si>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</si>
  <si>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</si>
  <si>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</si>
  <si>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</si>
  <si>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</si>
  <si>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</si>
  <si>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</si>
  <si>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</si>
  <si>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</si>
  <si>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</si>
  <si>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</si>
  <si>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</si>
  <si>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</si>
  <si>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</si>
  <si>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</si>
  <si>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</si>
  <si>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</si>
  <si>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</si>
  <si>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</si>
  <si>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</si>
  <si>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</si>
  <si>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</si>
  <si>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</si>
  <si>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</si>
  <si>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</si>
  <si>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</si>
  <si>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</si>
  <si>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</si>
  <si>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</si>
  <si>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</si>
  <si>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</si>
  <si>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</si>
  <si>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</si>
  <si>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</si>
  <si>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</si>
  <si>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</si>
  <si>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</si>
  <si>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</si>
  <si>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</si>
  <si>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</si>
  <si>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</si>
  <si>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</si>
  <si>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</si>
  <si>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</si>
  <si>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</si>
  <si>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</si>
  <si>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</si>
  <si>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</si>
  <si>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</si>
  <si>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</si>
  <si>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</si>
  <si>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</si>
  <si>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</si>
  <si>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</si>
  <si>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</si>
  <si>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</si>
  <si>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</si>
  <si>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</si>
  <si>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</si>
  <si>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</si>
  <si>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</si>
  <si>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</si>
  <si>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</si>
  <si>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</si>
  <si>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</si>
  <si>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</si>
  <si>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</si>
  <si>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</si>
  <si>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</si>
  <si>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</si>
  <si>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</si>
  <si>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</si>
  <si>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</si>
  <si>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</si>
  <si>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</si>
  <si>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</si>
  <si>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</si>
  <si>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</si>
  <si>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</si>
  <si>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</si>
  <si>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</si>
  <si>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</si>
  <si>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</si>
  <si>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</si>
  <si>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</si>
  <si>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</si>
  <si>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</si>
  <si>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</si>
  <si>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</si>
  <si>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</si>
  <si>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</si>
  <si>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</si>
  <si>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</si>
  <si>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</si>
  <si>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</si>
  <si>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</si>
  <si>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</si>
  <si>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</si>
  <si>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</si>
  <si>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</si>
  <si>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</si>
  <si>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</si>
  <si>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</si>
  <si>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</si>
  <si>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</si>
  <si>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</si>
  <si>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</si>
  <si>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</si>
  <si>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</si>
  <si>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</si>
  <si>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</si>
  <si>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</si>
  <si>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</si>
  <si>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</si>
  <si>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</si>
  <si>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</si>
  <si>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</si>
  <si>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</si>
  <si>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</si>
  <si>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</si>
  <si>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</si>
  <si>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</si>
  <si>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</si>
  <si>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</si>
  <si>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</si>
  <si>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</si>
  <si>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</si>
  <si>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</si>
  <si>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</si>
  <si>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</si>
  <si>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</si>
  <si>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</si>
  <si>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</si>
  <si>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</si>
  <si>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</si>
  <si>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</si>
  <si>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</si>
  <si>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</si>
  <si>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</si>
  <si>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</si>
  <si>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</si>
  <si>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</si>
  <si>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</si>
  <si>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</si>
  <si>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</si>
  <si>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</si>
  <si>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</si>
  <si>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</si>
  <si>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</si>
  <si>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</si>
  <si>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</si>
  <si>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</si>
  <si>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</si>
  <si>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</si>
  <si>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</si>
  <si>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</si>
  <si>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</si>
  <si>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</si>
  <si>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</si>
  <si>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</si>
  <si>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</si>
  <si>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</si>
  <si>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</si>
  <si>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</si>
  <si>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</si>
  <si>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</si>
  <si>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</si>
  <si>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</si>
  <si>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</si>
  <si>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</si>
  <si>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</si>
  <si>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</si>
  <si>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</si>
  <si>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</si>
  <si>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</si>
  <si>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</si>
  <si>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</si>
  <si>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</si>
  <si>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</si>
  <si>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</si>
  <si>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</si>
  <si>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</si>
  <si>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</si>
  <si>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</si>
  <si>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</si>
  <si>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</si>
  <si>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</si>
  <si>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</si>
  <si>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</si>
  <si>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</si>
  <si>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</si>
  <si>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</si>
  <si>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</si>
  <si>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</si>
  <si>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</si>
  <si>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</si>
  <si>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</si>
  <si>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</si>
  <si>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</si>
  <si>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</si>
  <si>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</si>
  <si>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</si>
  <si>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</si>
  <si>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</si>
  <si>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</si>
  <si>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</si>
  <si>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</si>
  <si>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</si>
  <si>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</si>
  <si>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</si>
  <si>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</si>
  <si>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</si>
  <si>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</si>
  <si>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</si>
  <si>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</si>
  <si>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</si>
  <si>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</si>
  <si>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</si>
  <si>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</si>
  <si>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</si>
  <si>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</si>
  <si>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</si>
  <si>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</si>
  <si>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</si>
  <si>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</si>
  <si>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</si>
  <si>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</si>
  <si>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</si>
  <si>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</si>
  <si>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</si>
  <si>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</si>
  <si>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</si>
  <si>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</si>
  <si>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</si>
  <si>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</si>
  <si>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</si>
  <si>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</si>
  <si>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</si>
  <si>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</si>
  <si>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</si>
  <si>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</si>
  <si>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</si>
  <si>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</si>
  <si>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</si>
  <si>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</si>
  <si>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</si>
  <si>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</si>
  <si>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</si>
  <si>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</si>
  <si>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</si>
  <si>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</si>
  <si>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</si>
  <si>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</si>
  <si>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</si>
  <si>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</si>
  <si>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</si>
  <si>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</si>
  <si>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</si>
  <si>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</si>
  <si>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</si>
  <si>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</si>
  <si>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</si>
  <si>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</si>
  <si>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</si>
  <si>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</si>
  <si>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</si>
  <si>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</si>
  <si>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</si>
  <si>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</si>
  <si>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</si>
  <si>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</si>
  <si>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</si>
  <si>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</si>
  <si>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</si>
  <si>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</si>
  <si>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</si>
  <si>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</si>
  <si>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</si>
  <si>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</si>
  <si>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</si>
  <si>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</si>
  <si>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</si>
  <si>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</si>
  <si>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</si>
  <si>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</si>
  <si>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</si>
  <si>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</si>
  <si>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</si>
  <si>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</si>
  <si>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</si>
  <si>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</si>
  <si>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</si>
  <si>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</si>
  <si>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</si>
  <si>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</si>
  <si>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</si>
  <si>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</si>
  <si>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</si>
  <si>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</si>
  <si>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</si>
  <si>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</si>
  <si>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</si>
  <si>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</si>
  <si>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</si>
  <si>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</si>
  <si>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</si>
  <si>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</si>
  <si>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</si>
  <si>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</si>
  <si>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</si>
  <si>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</si>
  <si>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</si>
  <si>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</si>
  <si>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</si>
  <si>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</si>
  <si>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</si>
  <si>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</si>
  <si>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</si>
  <si>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</si>
  <si>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</si>
  <si>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</si>
  <si>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</si>
  <si>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</si>
  <si>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</si>
  <si>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</si>
  <si>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</si>
  <si>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</si>
  <si>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</si>
  <si>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</si>
  <si>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</si>
  <si>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</si>
  <si>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</si>
  <si>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</si>
  <si>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</si>
  <si>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</si>
  <si>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</si>
  <si>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</si>
  <si>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</si>
  <si>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</si>
  <si>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</si>
  <si>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</si>
  <si>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</si>
  <si>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</si>
  <si>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</si>
  <si>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</si>
  <si>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</si>
  <si>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</si>
  <si>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</si>
  <si>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</si>
  <si>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</si>
  <si>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</si>
  <si>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</si>
  <si>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</si>
  <si>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</si>
  <si>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</si>
  <si>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</si>
  <si>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</si>
  <si>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</si>
  <si>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</si>
  <si>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</si>
  <si>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</si>
  <si>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</si>
  <si>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</si>
  <si>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</si>
  <si>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</si>
  <si>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</si>
  <si>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</si>
  <si>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</si>
  <si>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</si>
  <si>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</si>
  <si>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</si>
  <si>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</si>
  <si>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</si>
  <si>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</si>
  <si>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</si>
  <si>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</si>
  <si>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</si>
  <si>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</si>
  <si>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</si>
  <si>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</si>
  <si>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</si>
  <si>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</si>
  <si>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</si>
  <si>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</si>
  <si>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</si>
  <si>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</si>
  <si>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</si>
  <si>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</si>
  <si>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</si>
  <si>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</si>
  <si>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</si>
  <si>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</si>
  <si>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</si>
  <si>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</si>
  <si>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</si>
  <si>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</si>
  <si>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</si>
  <si>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</si>
  <si>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</si>
  <si>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</si>
  <si>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</si>
  <si>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</si>
  <si>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</si>
  <si>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</si>
  <si>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</si>
  <si>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</si>
  <si>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</si>
  <si>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</si>
  <si>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</si>
  <si>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</si>
  <si>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</si>
  <si>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</si>
  <si>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</si>
  <si>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</si>
  <si>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</si>
  <si>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</si>
  <si>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</si>
  <si>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</si>
  <si>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</si>
  <si>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</si>
  <si>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</si>
  <si>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</si>
  <si>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</si>
  <si>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</si>
  <si>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</si>
  <si>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</si>
  <si>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</si>
  <si>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</si>
  <si>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</si>
  <si>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</si>
  <si>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</si>
  <si>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</si>
  <si>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</si>
  <si>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</si>
  <si>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</si>
  <si>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</si>
  <si>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</si>
  <si>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</si>
  <si>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</si>
  <si>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</si>
  <si>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</si>
  <si>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</si>
  <si>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</si>
  <si>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</si>
  <si>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</si>
  <si>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</si>
  <si>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</si>
  <si>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</si>
  <si>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</si>
  <si>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</si>
  <si>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</si>
  <si>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</si>
  <si>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</si>
  <si>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</si>
  <si>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</si>
  <si>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</si>
  <si>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</si>
  <si>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</si>
  <si>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</si>
  <si>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</si>
  <si>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</si>
  <si>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</si>
  <si>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</si>
  <si>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</si>
  <si>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</si>
  <si>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</si>
  <si>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</si>
  <si>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</si>
  <si>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</si>
  <si>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</si>
  <si>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</si>
  <si>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</si>
  <si>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</si>
  <si>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</si>
  <si>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</si>
  <si>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</si>
  <si>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</si>
  <si>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</si>
  <si>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</si>
  <si>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</si>
  <si>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</si>
  <si>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</si>
  <si>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</si>
  <si>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</si>
  <si>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</si>
  <si>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</si>
  <si>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</si>
  <si>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</si>
  <si>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</si>
  <si>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</si>
  <si>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</si>
  <si>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</si>
  <si>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</si>
  <si>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</si>
  <si>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</si>
  <si>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</si>
  <si>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</si>
  <si>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</si>
  <si>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</si>
  <si>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</si>
  <si>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</si>
  <si>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</si>
  <si>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</si>
  <si>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</si>
  <si>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</si>
  <si>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</si>
  <si>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</si>
  <si>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</si>
  <si>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</si>
  <si>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</si>
  <si>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</si>
  <si>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</si>
  <si>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</si>
  <si>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</si>
  <si>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</si>
  <si>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</si>
  <si>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</si>
  <si>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</si>
  <si>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</si>
  <si>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</si>
  <si>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</si>
  <si>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</si>
  <si>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</si>
  <si>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</si>
  <si>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</si>
  <si>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</si>
  <si>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</si>
  <si>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</si>
  <si>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</si>
  <si>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</si>
  <si>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</si>
  <si>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</si>
  <si>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</si>
  <si>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</si>
  <si>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</si>
  <si>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</si>
  <si>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</si>
  <si>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</si>
  <si>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</si>
  <si>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</si>
  <si>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</si>
  <si>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</si>
  <si>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</si>
  <si>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</si>
  <si>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</si>
  <si>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</si>
  <si>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</si>
  <si>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</si>
  <si>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</si>
  <si>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</si>
  <si>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</si>
  <si>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</si>
  <si>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</si>
  <si>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</si>
  <si>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</si>
  <si>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</si>
  <si>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</si>
  <si>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</si>
  <si>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</si>
  <si>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</si>
  <si>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</si>
  <si>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</si>
  <si>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</si>
  <si>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</si>
  <si>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</si>
  <si>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</si>
  <si>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</si>
  <si>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</si>
  <si>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</si>
  <si>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</si>
  <si>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</si>
  <si>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</si>
  <si>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</si>
  <si>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</si>
  <si>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</si>
  <si>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</si>
  <si>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</si>
  <si>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</si>
  <si>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</si>
  <si>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</si>
  <si>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</si>
  <si>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</si>
  <si>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</si>
  <si>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</si>
  <si>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</si>
  <si>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</si>
  <si>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</si>
  <si>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</si>
  <si>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</si>
  <si>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</si>
  <si>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</si>
  <si>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</si>
  <si>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</si>
  <si>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</si>
  <si>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</si>
  <si>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</si>
  <si>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</si>
  <si>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</si>
  <si>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</si>
  <si>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</si>
  <si>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</si>
  <si>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</si>
  <si>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</si>
  <si>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</si>
  <si>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</si>
  <si>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</si>
  <si>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</si>
  <si>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</si>
  <si>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</si>
  <si>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</si>
  <si>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</si>
  <si>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</si>
  <si>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</si>
  <si>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</si>
  <si>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</si>
  <si>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</si>
  <si>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</si>
  <si>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</si>
  <si>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</si>
  <si>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</si>
  <si>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</si>
  <si>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</si>
  <si>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</si>
  <si>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</si>
  <si>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</si>
  <si>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</si>
  <si>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</si>
  <si>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</si>
  <si>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</si>
  <si>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</si>
  <si>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</si>
  <si>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</si>
  <si>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</si>
  <si>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</si>
  <si>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</si>
  <si>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</si>
  <si>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</si>
  <si>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</si>
  <si>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</si>
  <si>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</si>
  <si>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</si>
  <si>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</si>
  <si>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</si>
  <si>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</si>
  <si>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</si>
  <si>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</si>
  <si>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</si>
  <si>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</si>
  <si>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</si>
  <si>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</si>
  <si>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</si>
  <si>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</si>
  <si>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</si>
  <si>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</si>
  <si>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</si>
  <si>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</si>
  <si>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</si>
  <si>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</si>
  <si>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</si>
  <si>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</si>
  <si>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</si>
  <si>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</si>
  <si>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</si>
  <si>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</si>
  <si>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</si>
  <si>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</si>
  <si>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</si>
  <si>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</si>
  <si>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</si>
  <si>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</si>
  <si>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</si>
  <si>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</si>
  <si>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</si>
  <si>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</si>
  <si>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</si>
  <si>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</si>
  <si>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</si>
  <si>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</si>
  <si>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</si>
  <si>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</si>
  <si>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</si>
  <si>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</si>
  <si>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</si>
  <si>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</si>
  <si>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</si>
  <si>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</si>
  <si>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</si>
  <si>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</si>
  <si>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</si>
  <si>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</si>
  <si>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</si>
  <si>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</si>
  <si>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</si>
  <si>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</si>
  <si>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</si>
  <si>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</si>
  <si>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</si>
  <si>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</si>
  <si>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</si>
  <si>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</si>
  <si>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</si>
  <si>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</si>
  <si>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</si>
  <si>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</si>
  <si>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</si>
  <si>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</si>
  <si>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</si>
  <si>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</si>
  <si>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</si>
  <si>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</si>
  <si>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</si>
  <si>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</si>
  <si>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</si>
  <si>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</si>
  <si>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</si>
  <si>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</si>
  <si>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</si>
  <si>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</si>
  <si>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</si>
  <si>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</si>
  <si>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</si>
  <si>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</si>
  <si>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</si>
  <si>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</si>
  <si>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</si>
  <si>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</si>
  <si>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</si>
  <si>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</si>
  <si>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</si>
  <si>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</si>
  <si>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</si>
  <si>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</si>
  <si>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</si>
  <si>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</si>
  <si>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</si>
  <si>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</si>
  <si>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</si>
  <si>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</si>
  <si>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</si>
  <si>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</si>
  <si>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</si>
  <si>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</si>
  <si>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</si>
  <si>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</si>
  <si>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</si>
  <si>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</si>
  <si>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</si>
  <si>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</si>
  <si>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</si>
  <si>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</si>
  <si>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</si>
  <si>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</si>
  <si>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</si>
  <si>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</si>
  <si>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</si>
  <si>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</si>
  <si>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</si>
  <si>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</si>
  <si>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</si>
  <si>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</si>
  <si>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</si>
  <si>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</si>
  <si>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</si>
  <si>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</si>
  <si>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</si>
  <si>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</si>
  <si>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</si>
  <si>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</si>
  <si>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</si>
  <si>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</si>
  <si>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</si>
  <si>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</si>
  <si>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</si>
  <si>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</si>
  <si>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</si>
  <si>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</si>
  <si>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</si>
  <si>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</si>
  <si>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</si>
  <si>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</si>
  <si>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</si>
  <si>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</si>
  <si>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</si>
  <si>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</si>
  <si>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</si>
  <si>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</si>
  <si>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</si>
  <si>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</si>
  <si>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</si>
  <si>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</si>
  <si>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</si>
  <si>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</si>
  <si>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</si>
  <si>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</si>
  <si>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</si>
  <si>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</si>
  <si>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</si>
  <si>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</si>
  <si>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</si>
  <si>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</si>
  <si>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</si>
  <si>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</si>
  <si>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</si>
  <si>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</si>
  <si>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</si>
  <si>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</si>
  <si>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</si>
  <si>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</si>
  <si>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</si>
  <si>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</si>
  <si>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</si>
  <si>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</si>
  <si>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</si>
  <si>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</si>
  <si>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</si>
  <si>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</si>
  <si>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</si>
  <si>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</si>
  <si>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</si>
  <si>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</si>
  <si>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</si>
  <si>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</si>
  <si>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</si>
  <si>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</si>
  <si>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</si>
  <si>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</si>
  <si>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</si>
  <si>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</si>
  <si>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</si>
  <si>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</si>
  <si>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</si>
  <si>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</si>
  <si>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</si>
  <si>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</si>
  <si>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</si>
  <si>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</si>
  <si>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</si>
  <si>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</si>
  <si>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</si>
  <si>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</si>
  <si>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</si>
  <si>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</si>
  <si>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</si>
  <si>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</si>
  <si>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</si>
  <si>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</si>
  <si>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</si>
  <si>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</si>
  <si>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</si>
  <si>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</si>
  <si>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</si>
  <si>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</si>
  <si>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</si>
  <si>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</si>
  <si>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</si>
  <si>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</si>
  <si>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</si>
  <si>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</si>
  <si>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</si>
  <si>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</si>
  <si>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</si>
  <si>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</si>
  <si>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</si>
  <si>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</si>
  <si>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</si>
  <si>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</si>
  <si>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</si>
  <si>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</si>
  <si>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</si>
  <si>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</si>
  <si>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</si>
  <si>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</si>
  <si>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</si>
  <si>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</si>
  <si>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</si>
  <si>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</si>
  <si>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</si>
  <si>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</si>
  <si>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</si>
  <si>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</si>
  <si>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</si>
  <si>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</si>
  <si>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</si>
  <si>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</si>
  <si>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</si>
  <si>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</si>
  <si>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</si>
  <si>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</si>
  <si>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</si>
  <si>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</si>
  <si>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</si>
  <si>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</si>
  <si>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</si>
  <si>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</si>
  <si>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</si>
  <si>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</si>
  <si>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</si>
  <si>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</si>
  <si>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</si>
  <si>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</si>
  <si>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</si>
  <si>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</si>
  <si>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</si>
  <si>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</si>
  <si>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</si>
  <si>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</si>
  <si>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</si>
  <si>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</si>
  <si>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</si>
  <si>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</si>
  <si>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</si>
  <si>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</si>
  <si>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</si>
  <si>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</si>
  <si>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</si>
  <si>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</si>
  <si>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</si>
  <si>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</si>
  <si>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</si>
  <si>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</si>
  <si>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</si>
  <si>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</si>
  <si>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</si>
  <si>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</si>
  <si>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</si>
  <si>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</si>
  <si>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</si>
  <si>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</si>
  <si>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</si>
  <si>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</si>
  <si>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</si>
  <si>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</si>
  <si>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</si>
  <si>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</si>
  <si>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</si>
  <si>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</si>
  <si>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</si>
  <si>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</si>
  <si>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</si>
  <si>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</si>
  <si>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</si>
  <si>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</si>
  <si>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</si>
  <si>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</si>
  <si>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</si>
  <si>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</si>
  <si>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</si>
  <si>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</si>
  <si>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</si>
  <si>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</si>
  <si>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</si>
  <si>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</si>
  <si>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</si>
  <si>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</si>
  <si>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</si>
  <si>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</si>
  <si>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</si>
  <si>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</si>
  <si>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</si>
  <si>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</si>
  <si>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</si>
  <si>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</si>
  <si>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</si>
  <si>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</si>
  <si>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</si>
  <si>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</si>
  <si>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</si>
  <si>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</si>
  <si>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</si>
  <si>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</si>
  <si>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</si>
  <si>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</si>
  <si>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</si>
  <si>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</si>
  <si>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</si>
  <si>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</si>
  <si>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</si>
  <si>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</si>
  <si>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</si>
  <si>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</si>
  <si>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</si>
  <si>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</si>
  <si>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</si>
  <si>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</si>
  <si>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</si>
  <si>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</si>
  <si>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</si>
  <si>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</si>
  <si>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</si>
  <si>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</si>
  <si>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</si>
  <si>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</si>
  <si>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</si>
  <si>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</si>
  <si>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</si>
  <si>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</si>
  <si>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</si>
  <si>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</si>
  <si>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</si>
  <si>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</si>
  <si>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</si>
  <si>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</si>
  <si>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</si>
  <si>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</si>
  <si>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</si>
  <si>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</si>
  <si>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</si>
  <si>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</si>
  <si>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</si>
  <si>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</si>
  <si>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</si>
  <si>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</si>
  <si>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</si>
  <si>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</si>
  <si>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</si>
  <si>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</si>
  <si>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</si>
  <si>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</si>
  <si>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</si>
  <si>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</si>
  <si>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</si>
  <si>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</si>
  <si>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</si>
  <si>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</si>
  <si>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</si>
  <si>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</si>
  <si>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</si>
  <si>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</si>
  <si>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</si>
  <si>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</si>
  <si>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</si>
  <si>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</si>
  <si>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</si>
  <si>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</si>
  <si>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</si>
  <si>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</si>
  <si>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</si>
  <si>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</si>
  <si>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</si>
  <si>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</si>
  <si>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</si>
  <si>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</si>
  <si>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</si>
  <si>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</si>
  <si>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</si>
  <si>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</si>
  <si>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</si>
  <si>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</si>
  <si>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</si>
  <si>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</si>
  <si>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</si>
  <si>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</si>
  <si>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</si>
  <si>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</si>
  <si>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</si>
  <si>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</si>
  <si>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</si>
  <si>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</si>
  <si>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</si>
  <si>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</si>
  <si>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</si>
  <si>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</si>
  <si>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</si>
  <si>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</si>
  <si>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</si>
  <si>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</si>
  <si>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</si>
  <si>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</si>
  <si>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</si>
  <si>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</si>
  <si>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</si>
  <si>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</si>
  <si>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</si>
  <si>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</si>
  <si>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</si>
  <si>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</si>
  <si>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</si>
  <si>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</si>
  <si>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</si>
  <si>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</si>
  <si>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</si>
  <si>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</si>
  <si>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</si>
  <si>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</si>
  <si>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</si>
  <si>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</si>
  <si>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</si>
  <si>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</si>
  <si>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</si>
  <si>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</si>
  <si>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</si>
  <si>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</si>
  <si>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</si>
  <si>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</si>
  <si>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</si>
  <si>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</si>
  <si>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</si>
  <si>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</si>
  <si>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</si>
  <si>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</si>
  <si>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</si>
  <si>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</si>
  <si>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</si>
  <si>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</si>
  <si>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</si>
  <si>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</si>
  <si>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</si>
  <si>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</si>
  <si>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</si>
  <si>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</si>
  <si>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</si>
  <si>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</si>
  <si>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</si>
  <si>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</si>
  <si>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</si>
  <si>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</si>
  <si>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</si>
  <si>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</si>
  <si>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</si>
  <si>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</si>
  <si>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</si>
  <si>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</si>
  <si>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</si>
  <si>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</si>
  <si>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</si>
  <si>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</si>
  <si>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</si>
  <si>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</si>
  <si>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</si>
  <si>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</si>
  <si>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</si>
  <si>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</si>
  <si>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</si>
  <si>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</si>
  <si>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</si>
  <si>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</si>
  <si>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</si>
  <si>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</si>
  <si>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</si>
  <si>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</si>
  <si>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</si>
  <si>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</si>
  <si>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</si>
  <si>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</si>
  <si>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</si>
  <si>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</si>
  <si>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</si>
  <si>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</si>
  <si>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</si>
  <si>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</si>
  <si>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</si>
  <si>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</si>
  <si>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</si>
  <si>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</si>
  <si>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</si>
  <si>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</si>
  <si>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</si>
  <si>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</si>
  <si>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</si>
  <si>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</si>
  <si>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</si>
  <si>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</si>
  <si>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</si>
  <si>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</si>
  <si>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</si>
  <si>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</si>
  <si>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</si>
  <si>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</si>
  <si>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</si>
  <si>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</si>
  <si>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</si>
  <si>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</si>
  <si>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</si>
  <si>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</si>
  <si>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</si>
  <si>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</si>
  <si>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</si>
  <si>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</si>
  <si>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</si>
  <si>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</si>
  <si>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</si>
  <si>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</si>
  <si>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</si>
  <si>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</si>
  <si>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</si>
  <si>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</si>
  <si>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</si>
  <si>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</si>
  <si>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</si>
  <si>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</si>
  <si>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</si>
  <si>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</si>
  <si>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</si>
  <si>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</si>
  <si>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</si>
  <si>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</si>
  <si>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</si>
  <si>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</si>
  <si>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</si>
  <si>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</si>
  <si>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</si>
  <si>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</si>
  <si>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</si>
  <si>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</si>
  <si>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</si>
  <si>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</si>
  <si>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</si>
  <si>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</si>
  <si>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</si>
  <si>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</si>
  <si>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</si>
  <si>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</si>
  <si>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</si>
  <si>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</si>
  <si>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</si>
  <si>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</si>
  <si>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</si>
  <si>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</si>
  <si>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</si>
  <si>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</si>
  <si>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</si>
  <si>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</si>
  <si>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</si>
  <si>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</si>
  <si>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</si>
  <si>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</si>
  <si>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</si>
  <si>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</si>
  <si>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</si>
  <si>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</si>
  <si>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</si>
  <si>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</si>
  <si>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</si>
  <si>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</si>
  <si>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</si>
  <si>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</si>
  <si>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</si>
  <si>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</si>
  <si>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</si>
  <si>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</si>
  <si>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</si>
  <si>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</si>
  <si>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</si>
  <si>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</si>
  <si>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</si>
  <si>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</si>
  <si>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</si>
  <si>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</si>
  <si>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</si>
  <si>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</si>
  <si>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</si>
  <si>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</si>
  <si>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</si>
  <si>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</si>
  <si>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</si>
  <si>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</si>
  <si>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</si>
  <si>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</si>
  <si>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</si>
  <si>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</si>
  <si>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</si>
  <si>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</si>
  <si>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</si>
  <si>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</si>
  <si>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</si>
  <si>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</si>
  <si>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</si>
  <si>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</si>
  <si>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</si>
  <si>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</si>
  <si>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</si>
  <si>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</si>
  <si>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</si>
  <si>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</si>
  <si>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</si>
  <si>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</si>
  <si>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</si>
  <si>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</si>
  <si>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</si>
  <si>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</si>
  <si>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</si>
  <si>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</si>
  <si>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</si>
  <si>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</si>
  <si>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</si>
  <si>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</si>
  <si>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</si>
  <si>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</si>
  <si>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</si>
  <si>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</si>
  <si>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</si>
  <si>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</si>
  <si>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</si>
  <si>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</si>
  <si>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</si>
  <si>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</si>
  <si>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</si>
  <si>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</si>
  <si>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</si>
  <si>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</si>
  <si>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</si>
  <si>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</si>
  <si>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</si>
  <si>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</si>
  <si>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</si>
  <si>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</si>
  <si>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</si>
  <si>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</si>
  <si>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</si>
  <si>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</si>
  <si>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</si>
  <si>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</si>
  <si>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</si>
  <si>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</si>
  <si>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</si>
  <si>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</si>
  <si>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</si>
  <si>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</si>
  <si>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</si>
  <si>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</si>
  <si>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</si>
  <si>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</si>
  <si>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</si>
  <si>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</si>
  <si>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</si>
  <si>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</si>
  <si>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</si>
  <si>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</si>
  <si>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</si>
  <si>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</si>
  <si>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</si>
  <si>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</si>
  <si>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</si>
  <si>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</si>
  <si>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</si>
  <si>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</si>
  <si>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</si>
  <si>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</si>
  <si>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</si>
  <si>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</si>
  <si>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</si>
  <si>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</si>
  <si>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</si>
  <si>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</si>
  <si>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</si>
  <si>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</si>
  <si>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</si>
  <si>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</si>
  <si>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</si>
  <si>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</si>
  <si>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</si>
  <si>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</si>
  <si>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</si>
  <si>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</si>
  <si>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</si>
  <si>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</si>
  <si>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</si>
  <si>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</si>
  <si>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</si>
  <si>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</si>
  <si>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</si>
  <si>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</si>
  <si>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</si>
  <si>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</si>
  <si>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</si>
  <si>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</si>
  <si>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</si>
  <si>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</si>
  <si>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</si>
  <si>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</si>
  <si>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</si>
  <si>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</si>
  <si>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</si>
  <si>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</si>
  <si>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</si>
  <si>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</si>
  <si>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</si>
  <si>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</si>
  <si>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</si>
  <si>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</si>
  <si>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</si>
  <si>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</si>
  <si>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</si>
  <si>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</si>
  <si>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</si>
  <si>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</si>
  <si>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</si>
  <si>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</si>
  <si>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</si>
  <si>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</si>
  <si>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</si>
  <si>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</si>
  <si>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</si>
  <si>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</si>
  <si>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</si>
  <si>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</si>
  <si>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</si>
  <si>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</si>
  <si>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</si>
  <si>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</si>
  <si>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</si>
  <si>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</si>
  <si>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</si>
  <si>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</si>
  <si>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</si>
  <si>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</si>
  <si>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</si>
  <si>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</si>
  <si>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</si>
  <si>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</si>
  <si>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</si>
  <si>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</si>
  <si>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</si>
  <si>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</si>
  <si>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</si>
  <si>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</si>
  <si>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</si>
  <si>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</si>
  <si>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</si>
  <si>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</si>
  <si>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</si>
  <si>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</si>
  <si>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</si>
  <si>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</si>
  <si>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</si>
  <si>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</si>
  <si>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</si>
  <si>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</si>
  <si>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</si>
  <si>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</si>
  <si>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</si>
  <si>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</si>
  <si>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</si>
  <si>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</si>
  <si>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</si>
  <si>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</si>
  <si>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</si>
  <si>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</si>
  <si>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</si>
  <si>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</si>
  <si>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</si>
  <si>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</si>
  <si>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</si>
  <si>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</si>
  <si>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</si>
  <si>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</si>
  <si>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</si>
  <si>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</si>
  <si>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</si>
  <si>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</si>
  <si>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</si>
  <si>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</si>
  <si>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</si>
  <si>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</si>
  <si>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</si>
  <si>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</si>
  <si>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</si>
  <si>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</si>
  <si>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</si>
  <si>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</si>
  <si>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</si>
  <si>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</si>
  <si>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</si>
  <si>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</si>
  <si>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</si>
  <si>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</si>
  <si>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</si>
  <si>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</si>
  <si>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</si>
  <si>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</si>
  <si>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</si>
  <si>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</si>
  <si>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</si>
  <si>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</si>
  <si>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</si>
  <si>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</si>
  <si>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</si>
  <si>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</si>
  <si>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</si>
  <si>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</si>
  <si>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</si>
  <si>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</si>
  <si>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</si>
  <si>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</si>
  <si>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</si>
  <si>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</si>
  <si>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</si>
  <si>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</si>
  <si>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</si>
  <si>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</si>
  <si>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</si>
  <si>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</si>
  <si>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</si>
  <si>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</si>
  <si>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</si>
  <si>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</si>
  <si>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</si>
  <si>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</si>
  <si>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</si>
  <si>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</si>
  <si>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</si>
  <si>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</si>
  <si>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</si>
  <si>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</si>
  <si>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</si>
  <si>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</si>
  <si>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</si>
  <si>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</si>
  <si>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</si>
  <si>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</si>
  <si>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</si>
  <si>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</si>
  <si>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</si>
  <si>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</si>
  <si>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</si>
  <si>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</si>
  <si>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</si>
  <si>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</si>
  <si>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</si>
  <si>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</si>
  <si>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</si>
  <si>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</si>
  <si>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</si>
  <si>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</si>
  <si>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</si>
  <si>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</si>
  <si>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</si>
  <si>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</si>
  <si>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</si>
  <si>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</si>
  <si>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</si>
  <si>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</si>
  <si>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</si>
  <si>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</si>
  <si>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</si>
  <si>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</si>
  <si>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</si>
  <si>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</si>
  <si>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</si>
  <si>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</si>
  <si>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</si>
  <si>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</si>
  <si>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</si>
  <si>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</si>
  <si>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</si>
  <si>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</si>
  <si>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</si>
  <si>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</si>
  <si>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</si>
  <si>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</si>
  <si>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</si>
  <si>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</si>
  <si>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</si>
  <si>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</si>
  <si>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</si>
  <si>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</si>
  <si>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</si>
  <si>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</si>
  <si>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</si>
  <si>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</si>
  <si>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</si>
  <si>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</si>
  <si>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</si>
  <si>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</si>
  <si>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</si>
  <si>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</si>
  <si>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</si>
  <si>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</si>
  <si>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</si>
  <si>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</si>
  <si>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</si>
  <si>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</si>
  <si>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</si>
  <si>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</si>
  <si>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</si>
  <si>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</si>
  <si>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</si>
  <si>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</si>
  <si>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</si>
  <si>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</si>
  <si>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</si>
  <si>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</si>
  <si>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</si>
  <si>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</si>
  <si>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</si>
  <si>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</si>
  <si>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</si>
  <si>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</si>
  <si>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</si>
  <si>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</si>
  <si>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</si>
  <si>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</si>
  <si>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</si>
  <si>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</si>
  <si>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</si>
  <si>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</si>
  <si>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</si>
  <si>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</si>
  <si>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</si>
  <si>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</si>
  <si>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</si>
  <si>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</si>
  <si>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</si>
  <si>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</si>
  <si>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</si>
  <si>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</si>
  <si>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</si>
  <si>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</si>
  <si>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</si>
  <si>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</si>
  <si>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</si>
  <si>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</si>
  <si>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</si>
  <si>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</si>
  <si>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</si>
  <si>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</si>
  <si>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</si>
  <si>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</si>
  <si>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</si>
  <si>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</si>
  <si>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</si>
  <si>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</si>
  <si>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</si>
  <si>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</si>
  <si>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</si>
  <si>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</si>
  <si>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</si>
  <si>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</si>
  <si>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</si>
  <si>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</si>
  <si>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</si>
  <si>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</si>
  <si>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</si>
  <si>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</si>
  <si>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</si>
  <si>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</si>
  <si>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</si>
  <si>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</si>
  <si>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</si>
  <si>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</si>
  <si>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</si>
  <si>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</si>
  <si>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</si>
  <si>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</si>
  <si>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</si>
  <si>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</si>
  <si>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</si>
  <si>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</si>
  <si>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</si>
  <si>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</si>
  <si>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</si>
  <si>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</si>
  <si>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</si>
  <si>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</si>
  <si>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</si>
  <si>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</si>
  <si>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</si>
  <si>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</si>
  <si>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</si>
  <si>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</si>
  <si>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</si>
  <si>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</si>
  <si>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</si>
  <si>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</si>
  <si>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</si>
  <si>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</si>
  <si>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</si>
  <si>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</si>
  <si>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</si>
  <si>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</si>
  <si>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</si>
  <si>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</si>
  <si>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</si>
  <si>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</si>
  <si>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</si>
  <si>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</si>
  <si>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</si>
  <si>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</si>
  <si>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</si>
  <si>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</si>
  <si>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</si>
  <si>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</si>
  <si>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</si>
  <si>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</si>
  <si>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</si>
  <si>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</si>
  <si>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</si>
  <si>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</si>
  <si>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</si>
  <si>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</si>
  <si>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</si>
  <si>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</si>
  <si>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</si>
  <si>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</si>
  <si>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</si>
  <si>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</si>
  <si>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</si>
  <si>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</si>
  <si>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</si>
  <si>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</si>
  <si>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</si>
  <si>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</si>
  <si>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</si>
  <si>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</si>
  <si>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</si>
  <si>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</si>
  <si>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</si>
  <si>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</si>
  <si>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</si>
  <si>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</si>
  <si>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</si>
  <si>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</si>
  <si>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</si>
  <si>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</si>
  <si>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</si>
  <si>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</si>
  <si>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</si>
  <si>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</si>
  <si>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</si>
  <si>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</si>
  <si>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</si>
  <si>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</si>
  <si>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</si>
  <si>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</si>
  <si>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</si>
  <si>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</si>
  <si>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</si>
  <si>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</si>
  <si>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</si>
  <si>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</si>
  <si>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</si>
  <si>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</si>
  <si>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</si>
  <si>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</si>
  <si>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</si>
  <si>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</si>
  <si>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</si>
  <si>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</si>
  <si>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</si>
  <si>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</si>
  <si>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</si>
  <si>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</si>
  <si>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</si>
  <si>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</si>
  <si>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</si>
  <si>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</si>
  <si>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</si>
  <si>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</si>
  <si>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</si>
  <si>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</si>
  <si>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</si>
  <si>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</si>
  <si>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</si>
  <si>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</si>
  <si>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</si>
  <si>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</si>
  <si>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</si>
  <si>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</si>
  <si>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</si>
  <si>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</si>
  <si>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</si>
  <si>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</si>
  <si>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</si>
  <si>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</si>
  <si>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</si>
  <si>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</si>
  <si>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</si>
  <si>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</si>
  <si>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</si>
  <si>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</si>
  <si>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</si>
  <si>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</si>
  <si>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</si>
  <si>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</si>
  <si>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</si>
  <si>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</si>
  <si>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</si>
  <si>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</si>
  <si>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</si>
  <si>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</si>
  <si>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</si>
  <si>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</si>
  <si>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</si>
  <si>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</si>
  <si>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</si>
  <si>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</si>
  <si>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</si>
  <si>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</si>
  <si>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</si>
  <si>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</si>
  <si>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</si>
  <si>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</si>
  <si>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</si>
  <si>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</si>
  <si>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</si>
  <si>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</si>
  <si>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</si>
  <si>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</si>
  <si>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</si>
  <si>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</si>
  <si>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</si>
  <si>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</si>
  <si>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</si>
  <si>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</si>
  <si>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</si>
  <si>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</si>
  <si>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</si>
  <si>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</si>
  <si>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</si>
  <si>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</si>
  <si>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</si>
  <si>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</si>
  <si>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</si>
  <si>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</si>
  <si>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</si>
  <si>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</si>
  <si>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</si>
  <si>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</si>
  <si>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</si>
  <si>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</si>
  <si>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</si>
  <si>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</si>
  <si>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</si>
  <si>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</si>
  <si>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</si>
  <si>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</si>
  <si>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</si>
  <si>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</si>
  <si>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</si>
  <si>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</si>
  <si>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</si>
  <si>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</si>
  <si>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</si>
  <si>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</si>
  <si>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</si>
  <si>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</si>
  <si>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</si>
  <si>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</si>
  <si>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</si>
  <si>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</si>
  <si>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</si>
  <si>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</si>
  <si>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</si>
  <si>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</si>
  <si>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</si>
  <si>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</si>
  <si>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</si>
  <si>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</si>
  <si>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</si>
  <si>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</si>
  <si>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</si>
  <si>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</si>
  <si>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</si>
  <si>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</si>
  <si>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</si>
  <si>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</si>
  <si>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</si>
  <si>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</si>
  <si>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</si>
  <si>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</si>
  <si>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</si>
  <si>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</si>
  <si>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</si>
  <si>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</si>
  <si>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</si>
  <si>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</si>
  <si>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</si>
  <si>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</si>
  <si>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</si>
  <si>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</si>
  <si>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</si>
  <si>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</si>
  <si>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</si>
  <si>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</si>
  <si>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</si>
  <si>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</si>
  <si>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</si>
  <si>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</si>
  <si>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</si>
  <si>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</si>
  <si>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</si>
  <si>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</si>
  <si>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</si>
  <si>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</si>
  <si>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</si>
  <si>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</si>
  <si>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</si>
  <si>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</si>
  <si>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</si>
  <si>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</si>
  <si>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</si>
  <si>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</si>
  <si>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</si>
  <si>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</si>
  <si>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</si>
  <si>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</si>
  <si>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</si>
  <si>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</si>
  <si>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</si>
  <si>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</si>
  <si>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</si>
  <si>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</si>
  <si>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</si>
  <si>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</si>
  <si>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</si>
  <si>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</si>
  <si>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</si>
  <si>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</si>
  <si>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</si>
  <si>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</si>
  <si>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</si>
  <si>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</si>
  <si>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</si>
  <si>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</si>
  <si>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</si>
  <si>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</si>
  <si>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</si>
  <si>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</si>
  <si>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</si>
  <si>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</si>
  <si>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</si>
  <si>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</si>
  <si>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</si>
  <si>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</si>
  <si>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</si>
  <si>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</si>
  <si>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</si>
  <si>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</si>
  <si>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</si>
  <si>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</si>
  <si>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</si>
  <si>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</si>
  <si>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</si>
  <si>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</si>
  <si>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</si>
  <si>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</si>
  <si>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</si>
  <si>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</si>
  <si>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</si>
  <si>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</si>
  <si>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</si>
  <si>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</si>
  <si>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</si>
  <si>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</si>
  <si>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</si>
  <si>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</si>
  <si>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</si>
  <si>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</si>
  <si>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</si>
  <si>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</si>
  <si>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</si>
  <si>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</si>
  <si>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</si>
  <si>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</si>
  <si>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</si>
  <si>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</si>
  <si>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</si>
  <si>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</si>
  <si>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</si>
  <si>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</si>
  <si>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</si>
  <si>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</si>
  <si>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</si>
  <si>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</si>
  <si>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</si>
  <si>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</si>
  <si>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</si>
  <si>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</si>
  <si>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</si>
  <si>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</si>
  <si>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</si>
  <si>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</si>
  <si>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</si>
  <si>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</si>
  <si>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</si>
  <si>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</si>
  <si>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</si>
  <si>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</si>
  <si>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</si>
  <si>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</si>
  <si>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</si>
  <si>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</si>
  <si>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</si>
  <si>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</si>
  <si>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</si>
  <si>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</si>
  <si>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</si>
  <si>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</si>
  <si>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</si>
  <si>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</si>
  <si>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</si>
  <si>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</si>
  <si>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</si>
  <si>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</si>
  <si>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</si>
  <si>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</si>
  <si>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</si>
  <si>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</si>
  <si>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</si>
  <si>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</si>
  <si>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</si>
  <si>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</si>
  <si>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</si>
  <si>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</si>
  <si>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</si>
  <si>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</si>
  <si>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</si>
  <si>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</si>
  <si>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</si>
  <si>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</si>
  <si>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</si>
  <si>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</si>
  <si>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</si>
  <si>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</si>
  <si>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</si>
  <si>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</si>
  <si>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</si>
  <si>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</si>
  <si>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</si>
  <si>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</si>
  <si>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</si>
  <si>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</si>
  <si>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</si>
  <si>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</si>
  <si>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</si>
  <si>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</si>
  <si>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</si>
  <si>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</si>
  <si>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</si>
  <si>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</si>
  <si>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</si>
  <si>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</si>
  <si>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</si>
  <si>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</si>
  <si>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</si>
  <si>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</si>
  <si>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</si>
  <si>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</si>
  <si>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</si>
  <si>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</si>
  <si>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</si>
  <si>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</si>
  <si>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</si>
  <si>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</si>
  <si>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</si>
  <si>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</si>
  <si>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</si>
  <si>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</si>
  <si>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</si>
  <si>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</si>
  <si>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</si>
  <si>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</si>
  <si>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</si>
  <si>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</si>
  <si>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</si>
  <si>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</si>
  <si>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</si>
  <si>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</si>
  <si>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</si>
  <si>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</si>
  <si>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</si>
  <si>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</si>
  <si>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</si>
  <si>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</si>
  <si>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</si>
  <si>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</si>
  <si>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</si>
  <si>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</si>
  <si>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</si>
  <si>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</si>
  <si>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</si>
  <si>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</si>
  <si>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</si>
  <si>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</si>
  <si>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</si>
  <si>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</si>
  <si>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</si>
  <si>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</si>
  <si>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</si>
  <si>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</si>
  <si>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</si>
  <si>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</si>
  <si>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</si>
  <si>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</si>
  <si>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</si>
  <si>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</si>
  <si>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</si>
  <si>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</si>
  <si>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</si>
  <si>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</si>
  <si>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</si>
  <si>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</si>
  <si>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</si>
  <si>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</si>
  <si>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</si>
  <si>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</si>
  <si>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</si>
  <si>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</si>
  <si>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</si>
  <si>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</si>
  <si>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</si>
  <si>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</si>
  <si>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</si>
  <si>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</si>
  <si>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</si>
  <si>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</si>
  <si>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</si>
  <si>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</si>
  <si>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</si>
  <si>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</si>
  <si>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</si>
  <si>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</si>
  <si>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</si>
  <si>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</si>
  <si>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</si>
  <si>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</si>
  <si>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</si>
  <si>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</si>
  <si>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</si>
  <si>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</si>
  <si>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</si>
  <si>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</si>
  <si>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</si>
  <si>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</si>
  <si>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</si>
  <si>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</si>
  <si>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</si>
  <si>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</si>
  <si>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</si>
  <si>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</si>
  <si>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</si>
  <si>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</si>
  <si>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</si>
  <si>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</si>
  <si>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</si>
  <si>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</si>
  <si>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</si>
  <si>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</si>
  <si>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</si>
  <si>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</si>
  <si>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</si>
  <si>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</si>
  <si>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</si>
  <si>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</si>
  <si>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</si>
  <si>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</si>
  <si>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</si>
  <si>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</si>
  <si>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</si>
  <si>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</si>
  <si>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</si>
  <si>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</si>
  <si>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</si>
  <si>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</si>
  <si>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</si>
  <si>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</si>
  <si>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</si>
  <si>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</si>
  <si>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</si>
  <si>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</si>
  <si>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</si>
  <si>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</si>
  <si>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</si>
  <si>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</si>
  <si>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</si>
  <si>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</si>
  <si>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</si>
  <si>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</si>
  <si>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</si>
  <si>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</si>
  <si>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</si>
  <si>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</si>
  <si>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</si>
  <si>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</si>
  <si>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</si>
  <si>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</si>
  <si>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</si>
  <si>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</si>
  <si>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</si>
  <si>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</si>
  <si>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</si>
  <si>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</si>
  <si>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</si>
  <si>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</si>
  <si>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</si>
  <si>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</si>
  <si>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</si>
  <si>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</si>
  <si>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</si>
  <si>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</si>
  <si>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</si>
  <si>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</si>
  <si>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</si>
  <si>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</si>
  <si>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</si>
  <si>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</si>
  <si>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</si>
  <si>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</si>
  <si>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</si>
  <si>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</si>
  <si>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</si>
  <si>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</si>
  <si>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</si>
  <si>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</si>
  <si>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</si>
  <si>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</si>
  <si>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</si>
  <si>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</si>
  <si>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</si>
  <si>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</si>
  <si>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</si>
  <si>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</si>
  <si>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</si>
  <si>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</si>
  <si>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</si>
  <si>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</si>
  <si>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</si>
  <si>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</si>
  <si>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</si>
  <si>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</si>
  <si>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</si>
  <si>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</si>
  <si>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</si>
  <si>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</si>
  <si>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</si>
  <si>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</si>
  <si>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</si>
  <si>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</si>
  <si>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</si>
  <si>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</si>
  <si>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</si>
  <si>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</si>
  <si>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</si>
  <si>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</si>
  <si>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</si>
  <si>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</si>
  <si>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</si>
  <si>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</si>
  <si>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</si>
  <si>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</si>
  <si>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</si>
  <si>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</si>
  <si>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</si>
  <si>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</si>
  <si>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</si>
  <si>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</si>
  <si>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</si>
  <si>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</si>
  <si>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</si>
  <si>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</si>
  <si>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</si>
  <si>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</si>
  <si>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</si>
  <si>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</si>
  <si>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</si>
  <si>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</si>
  <si>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</si>
  <si>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</si>
  <si>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</si>
  <si>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</si>
  <si>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</si>
  <si>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</si>
  <si>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</si>
  <si>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</si>
  <si>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</si>
  <si>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</si>
  <si>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</si>
  <si>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</si>
  <si>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</si>
  <si>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</si>
  <si>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</si>
  <si>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</si>
  <si>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</si>
  <si>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</si>
  <si>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</si>
  <si>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</si>
  <si>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</si>
  <si>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</si>
  <si>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</si>
  <si>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</si>
  <si>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</si>
  <si>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</si>
  <si>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</si>
  <si>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</si>
  <si>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</si>
  <si>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</si>
  <si>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</si>
  <si>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</si>
  <si>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</si>
  <si>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</si>
  <si>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</si>
  <si>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</si>
  <si>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</si>
  <si>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</si>
  <si>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</si>
  <si>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</si>
  <si>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</si>
  <si>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</si>
  <si>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</si>
  <si>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</si>
  <si>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</si>
  <si>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</si>
  <si>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</si>
  <si>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</si>
  <si>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</si>
  <si>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</si>
  <si>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</si>
  <si>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</si>
  <si>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</si>
  <si>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</si>
  <si>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</si>
  <si>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</si>
  <si>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</si>
  <si>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</si>
  <si>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</si>
  <si>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</si>
  <si>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</si>
  <si>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</si>
  <si>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</si>
  <si>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</si>
  <si>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</si>
  <si>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</si>
  <si>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</si>
  <si>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</si>
  <si>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</si>
  <si>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</si>
  <si>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</si>
  <si>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</si>
  <si>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</si>
  <si>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</si>
  <si>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</si>
  <si>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</si>
  <si>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</si>
  <si>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</si>
  <si>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</si>
  <si>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</si>
  <si>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</si>
  <si>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</si>
  <si>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</si>
  <si>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</si>
  <si>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</si>
  <si>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</si>
  <si>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</si>
  <si>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</si>
  <si>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</si>
  <si>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</si>
  <si>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</si>
  <si>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</si>
  <si>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</si>
  <si>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</si>
  <si>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</si>
  <si>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</si>
  <si>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</si>
  <si>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</si>
  <si>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</si>
  <si>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</si>
  <si>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</si>
  <si>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</si>
  <si>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</si>
  <si>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</si>
  <si>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</si>
  <si>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</si>
  <si>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</si>
  <si>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</si>
  <si>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</si>
  <si>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</si>
  <si>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</si>
  <si>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</si>
  <si>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</si>
  <si>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</si>
  <si>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</si>
  <si>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</si>
  <si>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</si>
  <si>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</si>
  <si>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</si>
  <si>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</si>
  <si>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</si>
  <si>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</si>
  <si>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</si>
  <si>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</si>
  <si>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</si>
  <si>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</si>
  <si>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</si>
  <si>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</si>
  <si>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</si>
  <si>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</si>
  <si>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</si>
  <si>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</si>
  <si>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</si>
  <si>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</si>
  <si>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</si>
  <si>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</si>
  <si>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</si>
  <si>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</si>
  <si>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</si>
  <si>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</si>
  <si>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</si>
  <si>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</si>
  <si>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</si>
  <si>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</si>
  <si>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</si>
  <si>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</si>
  <si>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</si>
  <si>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</si>
  <si>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</si>
  <si>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</si>
  <si>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</si>
  <si>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</si>
  <si>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</si>
  <si>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</si>
  <si>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</si>
  <si>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</si>
  <si>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</si>
  <si>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</si>
  <si>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</si>
  <si>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</si>
  <si>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</si>
  <si>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</si>
  <si>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</si>
  <si>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</si>
  <si>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</si>
  <si>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</si>
  <si>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</si>
  <si>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</si>
  <si>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</si>
  <si>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</si>
  <si>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</si>
  <si>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</si>
  <si>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</si>
  <si>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</si>
  <si>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</si>
  <si>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</si>
  <si>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</si>
  <si>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</si>
  <si>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</si>
  <si>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</si>
  <si>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</si>
  <si>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</si>
  <si>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</si>
  <si>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</si>
  <si>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</si>
  <si>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</si>
  <si>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</si>
  <si>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</si>
  <si>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</si>
  <si>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</si>
  <si>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</si>
  <si>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</si>
  <si>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</si>
  <si>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</si>
  <si>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</si>
  <si>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</si>
  <si>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</si>
  <si>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</si>
  <si>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</si>
  <si>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</si>
  <si>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</si>
  <si>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</si>
  <si>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</si>
  <si>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</si>
  <si>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</si>
  <si>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</si>
  <si>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</si>
  <si>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</si>
  <si>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</si>
  <si>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</si>
  <si>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</si>
  <si>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</si>
  <si>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</si>
  <si>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</si>
  <si>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</si>
  <si>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</si>
  <si>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</si>
  <si>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</si>
  <si>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</si>
  <si>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</si>
  <si>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</si>
  <si>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</si>
  <si>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</si>
  <si>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</si>
  <si>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</si>
  <si>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</si>
  <si>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</si>
  <si>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</si>
  <si>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</si>
  <si>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</si>
  <si>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</si>
  <si>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</si>
  <si>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</si>
  <si>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</si>
  <si>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</si>
  <si>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</si>
  <si>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</si>
  <si>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</si>
  <si>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</si>
  <si>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</si>
  <si>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</si>
  <si>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</si>
  <si>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</si>
  <si>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</si>
  <si>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</si>
  <si>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</si>
  <si>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</si>
  <si>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</si>
  <si>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</si>
  <si>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</si>
  <si>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</si>
  <si>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</si>
  <si>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</si>
  <si>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</si>
  <si>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</si>
  <si>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</si>
  <si>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</si>
  <si>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</si>
  <si>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</si>
  <si>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</si>
  <si>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</si>
  <si>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</si>
  <si>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</si>
  <si>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</si>
  <si>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</si>
  <si>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</si>
  <si>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</si>
  <si>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</si>
  <si>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</si>
  <si>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</si>
  <si>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</si>
  <si>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</si>
  <si>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</si>
  <si>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</si>
  <si>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</si>
  <si>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</si>
  <si>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</si>
  <si>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</si>
  <si>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</si>
  <si>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</si>
  <si>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</si>
  <si>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</si>
  <si>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</si>
  <si>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</si>
  <si>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</si>
  <si>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</si>
  <si>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</si>
  <si>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</si>
  <si>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</si>
  <si>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</si>
  <si>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</si>
  <si>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</si>
  <si>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</si>
  <si>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</si>
  <si>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</si>
  <si>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</si>
  <si>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</si>
  <si>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</si>
  <si>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</si>
  <si>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</si>
  <si>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</si>
  <si>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</si>
  <si>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</si>
  <si>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</si>
  <si>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</si>
  <si>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</si>
  <si>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</si>
  <si>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</si>
  <si>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</si>
  <si>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</si>
  <si>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</si>
  <si>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</si>
  <si>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</si>
  <si>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</si>
  <si>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</si>
  <si>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</si>
  <si>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</si>
  <si>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</si>
  <si>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</si>
  <si>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</si>
  <si>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</si>
  <si>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</si>
  <si>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</si>
  <si>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</si>
  <si>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</si>
  <si>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</si>
  <si>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</si>
  <si>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</si>
  <si>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</si>
  <si>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</si>
  <si>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</si>
  <si>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</si>
  <si>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</si>
  <si>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</si>
  <si>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</si>
  <si>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</si>
  <si>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</si>
  <si>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</si>
  <si>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</si>
  <si>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</si>
  <si>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</si>
  <si>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</si>
  <si>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</si>
  <si>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</si>
  <si>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</si>
  <si>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</si>
  <si>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</si>
  <si>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</si>
  <si>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</si>
  <si>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</si>
  <si>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</si>
  <si>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</si>
  <si>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</si>
  <si>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</si>
  <si>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</si>
  <si>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</si>
  <si>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</si>
  <si>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</si>
  <si>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</si>
  <si>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</si>
  <si>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PCM-20251117-00000847</t>
  </si>
  <si>
    <t>EM team on the way need 20 min</t>
  </si>
  <si>
    <t xml:space="preserve"> PCM-20250215-00000830 </t>
  </si>
  <si>
    <t>LTE site still down and  site located in aramco area access issue need special permission</t>
  </si>
  <si>
    <t>PCM-20251117-00000903</t>
  </si>
  <si>
    <t>20 min</t>
  </si>
  <si>
    <t>PCM-20251117-00001029</t>
  </si>
  <si>
    <t xml:space="preserve">Flapping due to HT team on the way to check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</si>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</sst>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1" totalsRowShown="0" headerRowDxfId="64" dataDxfId="63" headerRowBorderDxfId="61" tableBorderDxfId="62">
  <autoFilter ref="A1:L9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315.56726273147797</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45978.515688657404</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45978.515688657404</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45978.515688657404</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45978.515688657404</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45978.515688657404</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45978.515688657404</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45978.515688657404</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45978.515688657404</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45978.515688657404</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45978.515688657404</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45978.515688657404</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45978.515688657404</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45978.515688657404</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45978.515688657404</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45978.515688657404</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45978.515688657404</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45978.515688657404</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45978.515688657404</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45978.515688657404</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45978.515688657404</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45978.515688657404</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45978.515688657404</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45978.515688657404</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45978.515688657404</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45978.515688657404</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45978.515688657404</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45978.515688657404</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45978.515688657404</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45978.515688657404</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45978.515688657404</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45978.515688657404</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45978.515688657404</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45978.515688657404</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45978.515688657404</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45978.515688657404</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45978.515688657404</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45978.515688657404</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45978.515688657404</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45978.515688657404</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45978.515688657404</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45978.515688657404</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45978.515688657404</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45978.515688657404</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45978.515688657404</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45978.515688657404</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45978.515688657404</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45978.515688657404</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45978.515688657404</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45978.515688657404</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45978.515688657404</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45978.515688657404</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45978.515688657404</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45978.515688657404</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45978.515688657404</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45978.515688657404</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45978.515688657404</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45978.515688657404</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45978.515688657404</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45978.515688657404</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45978.515688657404</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45978.515688657404</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45978.515688657404</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45978.515688657404</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45978.515688657404</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45978.515688657404</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45978.515688657404</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45978.515688657404</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45978.515688657404</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45978.515688657404</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45978.515688657404</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45978.515688657404</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45978.515688657404</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E7DC74F9-1920-4B38-9BC5-56B2BE0B998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tabSelected="1" workbookViewId="0">
      <pane ySplit="4" topLeftCell="A5"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153.51585069444263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2.079346064812853</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45978.515688541665</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45978.515688541665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45978.515688541665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45978.515688541665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45978.515688657404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45978.515688657404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45978.515688657404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45978.515688657404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45978.515688657404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45978.515688657404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45978.515688657404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45978.515688657404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45978.515688657404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45978.515688657404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45978.515688657404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45978.515688657404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45978.515688657404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45978.515688657404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45978.515688657404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45978.515688657404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45978.515688657404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45978.515688657404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45978.515688657404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45978.515688657404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45978.515688657404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45978.515688657404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45978.515688657404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45978.515688657404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45978.515688657404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45978.515688657404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45978.515688657404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45978.515688657404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45978.515688657404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45978.515688657404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45978.515688657404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45978.515688657404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45978.515688657404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45978.515688657404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45978.515688657404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45978.515688657404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45978.515688657404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45978.515688657404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45978.515688657404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45978.515688657404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45978.515688657404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45978.515688657404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45978.515688657404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45978.515688657404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45978.515688657404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45978.515688657404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45978.515688657404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45978.515688657404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45978.515688657404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45978.515688657404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45978.515688657404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45978.515688657404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45978.515688657404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45978.515688657404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45978.515688657404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45978.515688657404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45978.515688657404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45978.515688657404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45978.515688657404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45978.515688657404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45978.515688657404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45978.515688657404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45978.515688657404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45978.515688657404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45978.515688657404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45978.515688657404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45978.515688657404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45978.515688657404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45978.515688657404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45978.515688657404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45978.515688657404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45978.515688657404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45978.515688657404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45978.515688657404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45978.515688657404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45978.515688657404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45978.515688657404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45978.515688657404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45978.515688657404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45978.515688657404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45978.515688657404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45978.515688657404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45978.515688657404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45978.515688657404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45978.515688657404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45978.515688657404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45978.515688657404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45978.515688657404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45978.515688657404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45978.515688657404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45978.515688657404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45978.515688657404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45978.515688657404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45978.515688657404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45978.515688657404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45978.515688657404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45978.515688657404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45978.515688657404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45978.515688657404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45978.515688657404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45978.515688657404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45978.515688657404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45978.515688657404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45978.515688657404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45978.515688657404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45978.515688657404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45978.515688657404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45978.515688657404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45978.515688657404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45978.515688657404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45978.515688657404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45978.515688657404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45978.515688657404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45978.515688657404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45978.515688657404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45978.515688657404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45978.515688657404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45978.515688657404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45978.515688657404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45978.515688657404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45978.515688657404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45978.515688657404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45978.515688657404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45978.515688657404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45978.515688657404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45978.515688657404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45978.515688657404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45978.515688657404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45978.515688657404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45978.515688657404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45978.515688657404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45978.515688657404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45978.515688657404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45978.515688657404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45978.515688657404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45978.515688657404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45978.515688657404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45978.515688657404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45978.515688657404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45978.515688657404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45978.515688657404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45978.515688657404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45978.515688657404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45978.515688657404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45978.515688657404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45978.515688657404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45978.515688657404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45978.515688657404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45978.515688657404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45978.515688657404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45978.515688657404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45978.515688657404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45978.515688657404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45978.515688657404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45978.515688657404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45978.515688657404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45978.515688657404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45978.515688657404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45978.515688657404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45978.515688657404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45978.515688657404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45978.515688657404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45978.515688657404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45978.515688657404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45978.515688657404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45978.515688657404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45978.515688657404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45978.515688657404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45978.515688657404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45978.515688657404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45978.515688657404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45978.515688657404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45978.515688657404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45978.515688657404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45978.515688657404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45978.515688657404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45978.515688657404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45978.515688657404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45978.515688657404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45978.515688657404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45978.515688657404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45978.515688657404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45978.515688657404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45978.515688657404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45978.515688657404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45978.515688657404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45978.515688657404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45978.515688657404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45978.515688657404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45978.515688657404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45978.515688657404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45978.515688657404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45978.515688657404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45978.515688657404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45978.515688657404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45978.515688657404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45978.515688657404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45978.515688657404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45978.515688657404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45978.515688657404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45978.515688657404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45978.515688657404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45978.515688657404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45978.515688657404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45978.515688657404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1"/>
  <sheetViews>
    <sheetView workbookViewId="0">
      <selection activeCell="F8" sqref="F8"/>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20070</v>
      </c>
      <c r="E2" s="18" t="s">
        <v>39021</v>
      </c>
      <c r="F2" s="20">
        <v>45978.449120370373</v>
      </c>
      <c r="G2" s="21">
        <f t="shared" ref="G2:G16" ca="1" si="0">IFERROR(NOW()-F2,"-")</f>
        <v>6.6568287031259388E-2</v>
      </c>
      <c r="H2" s="22">
        <v>45978.473240740743</v>
      </c>
      <c r="I2" s="19" t="str">
        <f>IFERROR(VLOOKUP(D2,DB!A:F,6,0),"")</f>
        <v>SCECO</v>
      </c>
      <c r="J2" s="18" t="str">
        <f>IFERROR(VLOOKUP(D2,DB!A:G,7,0),"")</f>
        <v>Weak</v>
      </c>
      <c r="K2" s="45" t="s">
        <v>39110</v>
      </c>
      <c r="L2" s="23" t="str">
        <f>IFERROR(VLOOKUP(D2,DB!A:I,9,0),"")</f>
        <v>Latis</v>
      </c>
    </row>
    <row r="3" spans="1:13" ht="15" customHeight="1">
      <c r="A3" s="19"/>
      <c r="B3" s="61" t="str">
        <f>IFERROR(VLOOKUP(D3,DB!A:K,11,0),"")</f>
        <v/>
      </c>
      <c r="C3" s="18"/>
      <c r="D3" s="18"/>
      <c r="E3" s="18"/>
      <c r="F3" s="20"/>
      <c r="G3" s="21">
        <f t="shared" ca="1" si="0"/>
        <v>45978.515688657404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45978.515688657404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45978.515688657404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45978.515688657404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45978.515688657404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45978.515688657404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45978.515688657404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45978.515688657404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45978.515688657404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45978.515688657404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45978.515688657404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45978.515688657404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45978.515688657404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45978.515688657404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45978.515688657404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45978.515688657404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45978.515688657404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45978.515688657404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45978.515688657404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45978.515688657404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45978.515688657404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45978.515688657404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45978.515688657404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45978.515688657404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45978.515688657404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45978.515688657404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45978.515688657404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45978.515688657404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45978.515688657404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45978.515688657404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45978.515688657404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45978.515688657404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45978.515688657404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45978.515688657404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45978.515688657404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45978.515688657404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45978.515688657404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45978.515688657404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45978.515688657404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45978.515688657404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45978.515688657404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45978.515688657404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45978.515688657404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45978.515688657404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45978.515688657404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45978.515688657404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45978.515688657404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45978.515688657404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45978.515688657404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45978.515688657404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45978.515688657404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45978.515688657404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45978.515688657404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45978.515688657404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45978.515688657404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45978.515688657404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45978.515688657404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45978.515688657404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45978.515688657404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45978.515688657404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45978.515688657404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45978.515688657404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45978.515688657404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45978.515688657404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45978.515688657404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45978.515688657404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45978.515688657404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45978.515688657404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45978.515688657404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45978.515688657404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45978.515688657404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45978.515688657404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45978.515688657404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45978.515688657404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45978.515688657404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45978.515688657404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45978.515688657404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45978.515688657404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45978.515688657404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45978.515688657404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45978.515688657404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45978.515688657404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45978.515688657404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45978.515688657404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45978.515688657404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45978.515688657404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45978.515688657404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45978.515688657404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45978.515688657404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45978.515688657404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45978.515688657404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45978.515688657404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45978.515688657404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45978.515688657404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45978.515688657404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45978.515688657404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45978.515688657404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45978.515688657404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45978.515688657404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45978.515688657404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45978.515688657404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45978.515688657404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45978.515688657404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45978.515688657404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45978.515688657404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45978.515688657404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45978.515688657404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45978.515688657404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45978.515688657404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45978.515688657404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45978.515688657404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45978.515688657404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45978.515688657404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45978.515688657404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45978.515688657404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45978.515688657404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45978.515688657404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45978.515688657404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45978.515688657404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45978.515688657404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45978.515688657404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45978.515688657404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45978.515688657404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45978.515688657404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45978.515688657404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45978.515688657404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45978.515688657404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45978.515688657404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45978.515688657404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45978.515688657404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45978.515688657404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45978.515688657404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45978.515688657404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45978.515688657404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45978.515688657404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45978.515688657404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45978.515688657404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45978.515688657404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45978.515688657404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45978.515688657404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45978.515688657404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45978.515688657404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45978.515688657404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45978.515688657404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45978.515688657404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45978.515688657404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45978.515688657404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45978.515688657404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45978.515688657404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45978.515688657404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45978.515688657404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45978.515688657404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45978.515688657404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45978.515688657404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45978.515688657404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45978.515688657404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45978.515688657404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45978.515688657404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45978.515688657404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45978.515688657404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45978.515688657404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45978.515688657404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45978.515688657404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45978.515688657404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45978.515688657404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45978.515688657404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45978.515688657404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45978.515688657404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45978.515688657404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45978.515688657404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45978.515688657404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45978.515688657404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45978.515688657404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45978.515688657404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45978.515688657404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45978.515688657404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45978.515688657404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45978.515688657404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45978.515688657404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45978.515688657404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45978.515688657404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45978.515688657404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45978.515688657404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45978.515688657404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45978.515688657404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45978.515688657404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45978.515688657404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45978.515688657404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45978.515688657404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45978.515688657404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45978.515688657404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45978.515688657404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45978.515688657404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45978.515688657404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45978.515688657404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45978.515688657404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45978.515688657404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45978.515688657404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45978.515688657404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45978.515688657404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45978.515688657404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45978.515688657404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45978.515688657404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45978.515688657404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45978.515688657404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45978.515688657404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45978.515688657404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45978.515688657404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45978.515688657404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45978.515688657404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45978.515688657404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45978.515688657404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45978.515688657404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45978.515688657404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45978.515688657404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45978.515688657404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45978.515688657404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45978.515688657404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45978.515688657404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45978.515688657404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45978.515688657404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45978.515688657404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45978.515688657404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45978.515688657404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45978.515688657404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45978.515688657404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45978.515688657404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45978.515688657404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45978.515688657404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45978.515688657404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45978.515688657404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45978.515688657404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45978.515688657404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45978.515688657404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45978.515688657404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45978.515688657404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45978.515688657404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45978.515688657404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45978.515688657404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45978.515688657404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45978.515688657404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45978.515688657404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45978.515688657404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45978.515688657404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45978.515688657404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45978.515688657404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45978.515688657404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45978.515688657404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45978.515688657404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45978.515688657404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45978.515688657404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45978.515688657404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45978.515688657404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45978.515688657404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45978.515688657404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45978.515688657404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45978.515688657404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45978.515688657404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45978.515688657404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45978.515688657404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45978.515688657404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45978.515688657404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45978.515688657404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45978.515688657404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45978.515688657404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45978.515688657404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45978.515688657404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45978.515688657404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45978.515688657404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45978.515688657404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45978.515688657404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45978.515688657404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45978.515688657404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45978.515688657404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45978.515688657404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45978.515688657404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45978.515688657404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45978.515688657404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45978.515688657404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45978.515688657404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45978.515688657404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45978.515688657404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45978.515688657404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45978.515688657404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45978.515688657404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45978.515688657404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45978.515688657404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45978.515688657404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45978.515688657404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45978.515688657404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45978.515688657404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45978.515688657404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45978.515688657404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45978.515688657404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45978.515688657404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45978.515688657404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45978.515688657404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45978.515688657404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45978.515688657404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45978.515688657404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45978.515688657404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45978.515688657404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45978.515688657404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45978.515688657404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45978.515688657404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45978.515688657404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45978.515688657404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45978.515688657404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45978.515688657404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45978.515688657404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45978.515688657404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45978.515688657404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45978.515688657404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45978.515688657404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45978.515688657404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45978.515688657404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45978.515688657404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45978.515688657404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45978.515688657404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45978.515688657404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45978.515688657404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45978.515688657404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45978.515688657404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45978.515688657404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45978.515688657404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45978.515688657404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45978.515688657404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45978.515688657404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45978.515688657404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45978.515688657404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45978.515688657404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45978.515688657404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45978.515688657404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45978.515688657404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45978.515688657404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45978.515688657404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45978.515688657404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45978.515688657404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45978.515688657404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45978.515688657404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45978.515688657404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45978.515688657404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45978.515688657404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45978.515688657404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45978.515688657404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45978.515688657404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45978.515688657404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45978.515688657404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45978.515688657404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45978.515688657404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45978.515688657404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45978.515688657404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45978.515688657404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45978.515688657404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45978.515688657404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45978.515688657404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45978.515688657404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45978.515688657404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45978.515688657404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45978.515688657404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45978.515688657404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45978.515688657404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45978.515688657404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45978.515688657404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45978.515688657404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45978.515688657404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45978.515688657404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45978.515688657404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45978.515688657404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45978.515688657404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45978.515688657404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45978.515688657404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45978.515688657404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45978.515688657404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45978.515688657404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45978.515688657404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45978.515688657404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45978.515688657404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45978.515688657404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45978.515688657404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45978.515688657404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45978.515688657404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45978.515688657404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45978.515688657404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45978.515688657404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45978.515688657404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45978.515688657404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45978.515688657404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45978.515688657404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45978.515688657404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45978.515688657404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45978.515688657404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45978.515688657404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45978.515688657404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45978.515688657404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45978.515688657404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45978.515688657404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45978.515688657404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45978.515688657404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45978.515688657404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45978.515688657404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45978.515688657404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45978.515688657404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45978.515688657404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45978.515688657404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45978.515688657404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45978.515688657404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45978.515688657404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45978.515688657404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45978.515688657404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45978.515688657404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45978.515688657404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45978.515688657404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45978.515688657404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45978.515688657404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45978.515688657404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45978.515688657404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45978.515688657404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45978.515688657404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45978.515688657404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45978.515688657404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45978.515688657404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45978.515688657404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45978.515688657404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45978.515688657404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45978.515688657404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45978.515688657404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45978.515688657404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45978.515688657404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45978.515688657404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45978.515688657404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45978.515688657404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45978.515688657404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45978.515688657404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45978.515688657404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45978.515688657404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45978.515688657404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45978.515688657404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45978.515688657404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45978.515688657404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45978.515688657404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45978.515688657404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45978.515688657404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45978.515688657404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45978.515688657404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45978.515688657404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45978.515688657404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45978.515688657404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45978.515688657404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45978.515688657404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45978.515688657404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45978.515688657404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45978.515688657404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45978.515688657404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45978.515688657404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45978.515688657404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45978.515688657404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45978.515688657404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45978.515688657404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45978.515688657404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45978.515688657404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45978.515688657404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45978.515688657404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45978.515688657404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45978.515688657404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45978.515688657404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45978.515688657404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45978.515688657404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45978.515688657404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45978.515688657404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45978.515688657404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45978.515688657404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45978.515688657404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45978.515688657404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45978.515688657404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45978.515688657404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45978.515688657404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45978.515688657404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45978.515688657404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45978.515688657404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45978.515688657404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45978.515688657404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45978.515688657404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45978.515688657404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45978.515688657404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45978.515688657404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45978.515688657404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45978.515688657404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45978.515688657404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45978.515688657404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45978.515688657404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45978.515688657404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45978.515688657404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45978.515688657404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45978.515688657404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45978.515688657404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45978.515688657404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45978.515688657404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45978.515688657404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45978.515688657404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45978.515688657404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45978.515688657404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45978.515688657404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45978.515688657404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45978.515688657404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45978.515688657404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45978.515688657404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45978.515688657404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45978.515688657404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45978.515688657404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45978.515688657404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45978.515688657404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45978.515688657404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45978.515688657404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45978.515688657404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45978.515688657404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45978.515688657404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45978.515688657404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45978.515688657404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45978.515688657404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45978.515688657404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45978.515688657404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45978.515688657404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45978.515688657404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45978.515688657404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45978.515688657404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45978.515688657404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45978.515688657404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45978.515688657404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45978.515688657404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45978.515688657404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45978.515688657404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45978.515688657404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45978.515688657404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45978.515688657404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45978.515688657404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45978.515688657404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45978.515688657404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45978.515688657404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45978.515688657404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45978.515688657404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45978.515688657404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45978.515688657404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45978.515688657404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45978.515688657404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45978.515688657404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45978.515688657404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45978.515688657404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45978.515688657404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45978.515688657404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45978.515688657404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45978.515688657404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45978.515688657404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45978.515688657404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45978.515688657404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45978.515688657404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45978.515688657404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45978.515688657404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45978.515688657404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45978.515688657404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45978.515688657404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45978.515688657404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45978.515688657404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45978.515688657404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45978.515688657404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45978.515688657404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45978.515688657404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45978.515688657404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45978.515688657404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45978.515688657404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45978.515688657404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45978.515688657404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45978.515688657404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45978.515688657404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45978.515688657404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45978.515688657404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45978.515688657404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45978.515688657404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45978.515688657404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45978.515688657404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45978.515688657404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45978.515688657404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45978.515688657404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45978.515688657404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45978.515688657404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45978.515688657404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45978.515688657404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45978.515688657404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45978.515688657404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45978.515688657404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45978.515688657404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45978.515688657404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45978.515688657404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45978.515688657404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45978.515688657404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45978.515688657404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45978.515688657404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45978.515688657404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45978.515688657404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45978.515688657404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45978.515688657404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45978.515688657404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45978.515688657404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45978.515688657404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45978.515688657404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45978.515688657404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45978.515688657404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45978.515688657404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45978.515688657404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45978.515688657404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45978.515688657404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45978.515688657404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45978.515688657404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45978.515688657404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45978.515688657404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45978.515688657404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45978.515688657404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45978.515688657404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45978.515688657404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45978.515688657404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45978.515688657404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45978.515688657404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45978.515688657404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45978.515688657404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45978.515688657404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45978.515688657404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45978.515688657404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45978.515688657404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45978.515688657404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45978.515688657404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45978.515688657404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45978.515688657404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45978.515688657404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45978.515688657404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45978.515688657404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45978.515688657404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45978.515688657404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45978.515688657404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45978.515688657404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45978.515688657404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45978.515688657404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45978.515688657404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45978.515688657404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45978.515688657404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45978.515688657404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45978.515688657404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45978.515688657404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45978.515688657404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45978.515688657404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45978.515688657404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45978.515688657404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45978.515688657404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45978.515688657404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45978.515688657404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45978.515688657404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45978.515688657404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45978.515688657404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45978.515688657404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45978.515688657404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45978.515688657404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45978.515688657404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45978.515688657404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45978.515688657404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45978.515688657404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45978.515688657404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45978.515688657404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45978.515688657404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45978.515688657404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45978.515688657404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45978.515688657404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45978.515688657404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45978.515688657404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45978.515688657404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45978.515688657404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45978.515688657404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45978.515688657404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45978.515688657404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45978.515688657404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45978.515688657404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45978.515688657404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45978.515688657404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45978.515688657404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45978.515688657404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45978.515688657404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45978.515688657404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45978.515688657404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45978.515688657404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45978.515688657404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45978.515688657404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45978.515688657404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45978.515688657404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45978.515688657404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45978.515688657404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45978.515688657404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45978.515688657404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45978.515688657404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45978.515688657404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45978.515688657404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45978.515688657404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45978.515688657404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45978.515688657404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45978.515688657404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45978.515688657404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45978.515688657404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45978.515688657404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45978.515688657404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45978.515688657404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45978.515688657404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45978.515688657404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45978.515688657404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45978.515688657404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45978.515688657404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45978.515688657404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45978.515688657404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45978.515688657404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45978.515688657404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45978.515688657404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45978.515688657404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45978.515688657404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45978.515688657404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45978.515688657404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45978.515688657404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45978.515688657404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45978.515688657404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45978.515688657404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45978.515688657404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45978.515688657404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45978.515688657404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45978.515688657404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45978.515688657404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45978.515688657404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45978.515688657404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45978.515688657404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45978.515688657404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45978.515688657404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45978.515688657404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45978.515688657404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45978.515688657404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45978.515688657404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45978.515688657404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45978.515688657404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45978.515688657404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45978.515688657404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45978.515688657404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45978.515688657404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45978.515688657404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45978.515688657404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45978.515688657404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45978.515688657404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45978.515688657404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45978.515688657404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45978.515688657404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45978.515688657404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45978.515688657404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45978.515688657404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45978.515688657404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45978.515688657404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45978.515688657404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45978.515688657404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45978.515688657404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45978.515688657404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45978.515688657404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45978.515688657404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45978.515688657404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45978.515688657404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45978.515688657404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45978.515688657404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45978.515688657404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45978.515688657404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45978.515688657404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45978.515688657404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45978.515688657404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45978.515688657404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45978.515688657404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45978.515688657404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45978.515688657404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45978.515688657404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45978.515688657404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45978.515688657404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45978.515688657404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45978.515688657404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45978.515688657404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45978.515688657404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45978.515688657404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45978.515688657404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45978.515688657404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45978.515688657404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45978.515688657404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45978.515688657404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45978.515688657404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45978.515688657404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45978.515688657404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45978.515688657404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45978.515688657404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45978.515688657404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45978.515688657404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45978.515688657404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45978.515688657404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45978.515688657404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45978.515688657404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45978.515688657404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45978.515688657404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45978.515688657404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45978.515688657404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45978.515688657404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45978.515688657404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45978.515688657404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45978.515688657404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45978.515688657404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45978.515688657404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45978.515688657404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45978.515688657404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45978.515688657404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45978.515688657404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45978.515688657404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45978.515688657404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45978.515688657404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45978.515688657404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45978.515688657404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45978.515688657404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45978.515688657404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45978.515688657404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45978.515688657404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45978.515688657404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45978.515688657404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45978.515688657404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45978.515688657404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45978.515688657404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45978.515688657404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45978.515688657404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45978.515688657404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45978.515688657404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45978.515688657404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45978.515688657404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45978.515688657404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45978.515688657404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45978.515688657404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45978.515688657404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45978.515688657404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45978.515688657404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45978.515688657404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45978.515688657404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45978.515688657404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45978.515688657404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45978.515688657404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45978.515688657404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45978.515688657404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45978.515688657404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45978.515688657404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45978.515688657404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45978.515688657404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45978.515688657404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45978.515688657404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45978.515688657404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45978.515688657404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45978.515688657404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45978.515688657404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45978.515688657404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45978.515688657404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45978.515688657404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45978.515688657404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45978.515688657404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45978.515688657404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45978.515688657404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45978.515688657404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45978.515688657404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45978.515688657404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45978.515688657404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45978.515688657404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45978.515688657404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45978.515688657404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45978.515688657404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45978.515688657404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45978.515688657404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45978.515688657404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45978.515688657404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45978.515688657404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45978.515688657404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45978.515688657404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45978.515688657404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45978.515688657404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45978.515688657404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45978.515688657404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45978.515688657404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45978.515688657404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45978.515688657404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45978.515688657404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45978.515688657404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45978.515688657404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45978.515688657404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45978.515688657404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45978.515688657404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45978.515688657404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45978.515688657404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45978.515688657404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45978.515688657404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45978.515688657404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45978.515688657404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45978.515688657404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45978.515688657404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45978.515688657404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45978.515688657404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45978.515688657404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45978.515688657404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45978.515688657404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45978.515688657404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45978.515688657404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45978.515688657404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45978.515688657404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45978.515688657404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45978.515688657404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45978.515688657404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45978.515688657404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45978.515688657404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45978.515688657404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45978.515688657404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45978.515688657404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45978.515688657404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45978.515688657404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45978.515688657404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45978.515688657404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45978.515688657404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45978.515688657404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45978.515688657404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45978.515688657404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45978.515688657404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45978.515688657404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45978.515688657404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45978.515688657404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45978.515688657404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45978.515688657404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45978.515688657404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45978.515688657404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45978.515688657404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45978.515688657404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45978.515688657404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45978.515688657404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45978.515688657404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45978.515688657404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45978.515688657404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45978.515688657404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45978.515688657404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45978.515688657404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45978.515688657404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45978.515688657404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45978.515688657404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45978.515688657404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45978.515688657404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45978.515688657404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45978.515688657404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45978.515688657404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45978.515688657404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45978.515688657404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45978.515688657404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45978.515688657404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45978.515688657404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45978.515688657404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45978.515688657404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45978.515688657404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45978.515688657404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45978.515688657404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45978.515688657404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45978.515688657404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45978.515688657404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45978.515688657404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45978.515688657404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45978.515688657404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45978.515688657404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45978.515688657404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45978.515688657404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45978.515688657404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45978.515688657404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45978.515688657404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45978.515688657404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991" ca="1" si="16">IFERROR(NOW()-F977,"-")</f>
        <v>45978.515688657404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45978.515688657404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45978.515688657404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45978.515688657404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45978.515688657404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45978.515688657404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45978.515688657404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45978.515688657404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45978.515688657404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45978.515688657404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45978.515688657404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45978.515688657404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45978.515688657404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45978.515688657404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45978.515688657404</v>
      </c>
      <c r="H991" s="22"/>
      <c r="I991" s="19" t="str">
        <f>IFERROR(VLOOKUP(D991,DB!A:F,6,0),"")</f>
        <v/>
      </c>
      <c r="J991" s="18" t="str">
        <f>IFERROR(VLOOKUP(D991,DB!A:G,7,0),"")</f>
        <v/>
      </c>
      <c r="K991" s="45"/>
      <c r="L991" s="23" t="str">
        <f>IFERROR(VLOOKUP(D991,DB!A:I,9,0),"")</f>
        <v/>
      </c>
    </row>
  </sheetData>
  <dataValidations count="2">
    <dataValidation allowBlank="1" showInputMessage="1" showErrorMessage="1" sqref="E1" xr:uid="{5914219A-CB83-432D-936A-CC0CB6F3982A}"/>
    <dataValidation type="list" allowBlank="1" showInputMessage="1" showErrorMessage="1" sqref="E2:E9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275.03497094906925</v>
      </c>
      <c r="H2" s="96">
        <v>45703.474768518521</v>
      </c>
      <c r="I2" s="96" t="str">
        <f>IFERROR(VLOOKUP(D2,DB!A:F,6,0),"")</f>
        <v>SCECO</v>
      </c>
      <c r="J2" s="96" t="str">
        <f>IFERROR(VLOOKUP(D2,DB!A:G,7,0),"")</f>
        <v>Dead</v>
      </c>
      <c r="K2" s="98" t="s">
        <v>39112</v>
      </c>
      <c r="L2" s="92" t="str">
        <f>IFERROR(VLOOKUP(D2,DB!A:I,9,0),"")</f>
        <v>Latis</v>
      </c>
    </row>
    <row r="3" spans="1:16" ht="15" customHeight="1">
      <c r="A3" s="114" t="s">
        <v>39113</v>
      </c>
      <c r="B3" s="114" t="str">
        <f>IFERROR(VLOOKUP(D3,DB!A:K,11,0),"")</f>
        <v>R4</v>
      </c>
      <c r="C3" s="94">
        <v>1</v>
      </c>
      <c r="D3" s="92" t="s">
        <v>37165</v>
      </c>
      <c r="E3" s="95" t="s">
        <v>39021</v>
      </c>
      <c r="F3" s="96">
        <v>45978.467060185183</v>
      </c>
      <c r="G3" s="97">
        <f ca="1">IFERROR(NOW()-F3,"")</f>
        <v>4.8628472221025731E-2</v>
      </c>
      <c r="H3" s="96">
        <v>45978.451226851852</v>
      </c>
      <c r="I3" s="114" t="str">
        <f>IFERROR(VLOOKUP(D3,DB!A:F,6,0),"")</f>
        <v>Generator-SG</v>
      </c>
      <c r="J3" s="114" t="str">
        <f>IFERROR(VLOOKUP(D3,DB!A:G,7,0),"")</f>
        <v>Dead</v>
      </c>
      <c r="K3" s="98" t="s">
        <v>39114</v>
      </c>
      <c r="L3" s="92" t="str">
        <f>IFERROR(VLOOKUP(D3,DB!A:I,9,0),"")</f>
        <v>Latis</v>
      </c>
    </row>
    <row r="4" spans="1:16" ht="15" customHeight="1">
      <c r="A4" s="114" t="s">
        <v>39115</v>
      </c>
      <c r="B4" s="114" t="str">
        <f>IFERROR(VLOOKUP(D4,DB!A:K,11,0),"")</f>
        <v>R4</v>
      </c>
      <c r="C4" s="94">
        <v>1</v>
      </c>
      <c r="D4" s="92" t="s">
        <v>36377</v>
      </c>
      <c r="E4" s="95" t="s">
        <v>39021</v>
      </c>
      <c r="F4" s="96">
        <v>45978.507222222222</v>
      </c>
      <c r="G4" s="97">
        <f ca="1">IFERROR(NOW()-F4,"")</f>
        <v>8.4664351816172712E-3</v>
      </c>
      <c r="H4" s="96">
        <v>45978.503518518519</v>
      </c>
      <c r="I4" s="114" t="str">
        <f>IFERROR(VLOOKUP(D4,DB!A:F,6,0),"")</f>
        <v>SCECO</v>
      </c>
      <c r="J4" s="114" t="str">
        <f>IFERROR(VLOOKUP(D4,DB!A:G,7,0),"")</f>
        <v>Vandalized</v>
      </c>
      <c r="K4" s="98" t="s">
        <v>39116</v>
      </c>
      <c r="L4" s="92" t="str">
        <f>IFERROR(VLOOKUP(D4,DB!A:I,9,0),"")</f>
        <v>Latis</v>
      </c>
    </row>
    <row r="5" spans="1:16" ht="15" customHeight="1">
      <c r="A5" s="114"/>
      <c r="B5" s="114" t="str">
        <f>IFERROR(VLOOKUP(D5,DB!A:K,11,0),"")</f>
        <v/>
      </c>
      <c r="C5" s="94"/>
      <c r="D5" s="92"/>
      <c r="E5" s="95"/>
      <c r="F5" s="96"/>
      <c r="G5" s="97">
        <f ca="1">IFERROR(NOW()-F5,"")</f>
        <v>45978.515688657404</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45978.515688657404</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45978.515688657404</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45978.515688657404</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45978.515688657404</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45978.515688657404</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45978.515688657404</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45978.515688657404</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45978.515688657404</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45978.515688657404</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45978.515688657404</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45978.515688657404</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45978.515688657404</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45978.515688657404</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45978.515688657404</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45978.515688657404</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45978.515688657404</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45978.515688657404</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45978.515688657404</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45978.515688657404</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45978.515688657404</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45978.515688657404</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45978.515688657404</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45978.515688657404</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45978.515688657404</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45978.515688657404</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45978.515688657404</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45978.515688657404</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45978.515688657404</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45978.515688657404</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45978.515688657404</v>
      </c>
      <c r="H35" s="96"/>
      <c r="I35" s="114" t="str">
        <f>IFERROR(VLOOKUP(D35,DB!A:F,6,0),"")</f>
        <v/>
      </c>
      <c r="J35" s="114" t="str">
        <f>IFERROR(VLOOKUP(D35,DB!A:G,7,0),"")</f>
        <v/>
      </c>
      <c r="K35" s="98"/>
      <c r="L35" s="92"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39117</v>
      </c>
      <c r="B2" s="37" t="str">
        <f>IFERROR(VLOOKUP(D2,DB!A:K,11,0),"")</f>
        <v>R5</v>
      </c>
      <c r="C2" s="37">
        <v>3</v>
      </c>
      <c r="D2" s="107" t="s">
        <v>36011</v>
      </c>
      <c r="E2" s="37" t="s">
        <v>39021</v>
      </c>
      <c r="F2" s="38">
        <v>45891.832060185188</v>
      </c>
      <c r="G2" s="109">
        <f ca="1">IFERROR(NOW()-F2,"")</f>
        <v>86.683628472215787</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52.326811342587462</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29.854577546291694</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7">
        <v>45977.514803240738</v>
      </c>
      <c r="G5" s="112">
        <f t="shared" ref="G5:G9" ca="1" si="2">IFERROR(NOW()-F5,"")</f>
        <v>1.0008854166662786</v>
      </c>
      <c r="H5" s="137">
        <v>45977.468807870369</v>
      </c>
      <c r="I5" s="110" t="str">
        <f>IFERROR(VLOOKUP(D5,DB!A:F,6,0),"")</f>
        <v>SCECO</v>
      </c>
      <c r="J5" s="110" t="str">
        <f>IFERROR(VLOOKUP(D5,DB!A:G,7,0),"")</f>
        <v>Weak</v>
      </c>
      <c r="K5" s="110" t="s">
        <v>39124</v>
      </c>
      <c r="L5" s="110" t="str">
        <f>IFERROR(VLOOKUP(D5,DB!A:I,9,0),"")</f>
        <v>Latis</v>
      </c>
    </row>
    <row r="6" spans="1:13">
      <c r="A6" s="110"/>
      <c r="B6" s="110" t="str">
        <f>IFERROR(VLOOKUP(D6,DB!A:K,11,0),"")</f>
        <v/>
      </c>
      <c r="C6" s="110"/>
      <c r="D6" s="110"/>
      <c r="E6" s="110"/>
      <c r="F6" s="110"/>
      <c r="G6" s="110">
        <f t="shared" ca="1" si="2"/>
        <v>45978.515688657404</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45978.515688657404</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45978.515688657404</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45978.515688657404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45978.515688657404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45978.515688657404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45978.515688657404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45978.515688657404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45978.515688657404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45978.515688657404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45978.515688657404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45978.515688657404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45978.515688657404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45978.515688657404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45978.515688657404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45978.515688657404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45978.515688657404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45978.515688657404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45978.515688657404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45978.515688657404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45978.515688657404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45978.515688657404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45978.515688657404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45978.515688657404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45978.515688657404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45978.515688657404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45978.515688657404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45978.515688657404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45978.515688657404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45978.515688657404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45978.515688657404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45978.515688657404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45978.515688657404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45978.515688657404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45978.515688657404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45978.515688657404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45978.515688657404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45978.515688657404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45978.515688657404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45978.515688657404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45978.515688657404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45978.515688657404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45978.515688657404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45978.515688657404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45978.515688657404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45978.515688657404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45978.515688657404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45978.515688657404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45978.515688657404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45978.515688657404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45978.515688657404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45978.515688657404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45978.515688657404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45978.515688657404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45978.515688657404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45978.515688657404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45978.515688657404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45978.515688657404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45978.515688657404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45978.515688657404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45978.515688657404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45978.515688657404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45978.515688657404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45978.515688657404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45978.515688657404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45978.515688657404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45978.515688657404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45978.515688657404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45978.515688657404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45978.515688657404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45978.515688657404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45978.515688657404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45978.515688657404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45978.515688657404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45978.515688657404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45978.515688657404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45978.515688657404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45978.515688657404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45978.515688657404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45978.515688657404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45978.515688657404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45978.515688657404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45978.515688657404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45978.515688657404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45978.515688657404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45978.515688657404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45978.515688657404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45978.515688657404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45978.515688657404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45978.515688657404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45978.515688657404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45978.515688657404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45978.515688657404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45978.515688657404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45978.515688657404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45978.515688657404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45978.515688657404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45978.515688657404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45978.515688657404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45978.515688657404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45978.515688657404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45978.515688657404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45978.515688657404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45978.515688657404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45978.515688657404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45978.515688657404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45978.515688657404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45978.515688657404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45978.515688657404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45978.515688657404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45978.515688657404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45978.515688657404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45978.515688657404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45978.515688657404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45978.515688657404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45978.515688657404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45978.515688657404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45978.515688657404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45978.515688657404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45978.515688657404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45978.515688657404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45978.515688657404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45978.515688657404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45978.515688657404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45978.515688657404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45978.515688657404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45978.515688657404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45978.515688657404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45978.515688657404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45978.515688657404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45978.515688657404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45978.515688657404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45978.515688657404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45978.515688657404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45978.515688657404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45978.515688657404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45978.515688657404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45978.515688657404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45978.515688657404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45978.515688657404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45978.515688657404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45978.515688657404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45978.515688657404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45978.515688657404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45978.515688657404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45978.515688657404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45978.515688657404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45978.515688657404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45978.515688657404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45978.515688657404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45978.515688657404</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39125</v>
      </c>
      <c r="B2" s="120" t="str">
        <f>IFERROR(VLOOKUP(D2,DB!A:K,11,0),"")</f>
        <v>R6</v>
      </c>
      <c r="C2" s="121">
        <v>1</v>
      </c>
      <c r="D2" s="120" t="s">
        <v>30938</v>
      </c>
      <c r="E2" s="110" t="s">
        <v>39021</v>
      </c>
      <c r="F2" s="122">
        <v>45977.926087962966</v>
      </c>
      <c r="G2" s="105">
        <f t="shared" ref="G2:G57" ca="1" si="0">IFERROR(NOW()-F2,"-")</f>
        <v>0.589600694438559</v>
      </c>
      <c r="H2" s="122">
        <v>45978.034363425926</v>
      </c>
      <c r="I2" s="120" t="str">
        <f>IFERROR(VLOOKUP(D2,DB!A:F,6,0),"")</f>
        <v>SCECO</v>
      </c>
      <c r="J2" s="120" t="str">
        <f>IFERROR(VLOOKUP(D2,DB!A:G,7,0),"")</f>
        <v>Dead</v>
      </c>
      <c r="K2" s="123" t="s">
        <v>39126</v>
      </c>
      <c r="L2" s="124" t="str">
        <f>IFERROR(VLOOKUP(D2,DB!A:I,9,0),"")</f>
        <v>Latis</v>
      </c>
    </row>
    <row r="3" spans="1:16382" ht="31.5" customHeight="1">
      <c r="A3" s="119"/>
      <c r="B3" s="120" t="str">
        <f>IFERROR(VLOOKUP(D3,DB!A:K,11,0),"")</f>
        <v/>
      </c>
      <c r="C3" s="121"/>
      <c r="D3" s="120"/>
      <c r="E3" s="110"/>
      <c r="F3" s="122"/>
      <c r="G3" s="105">
        <f t="shared" ca="1" si="0"/>
        <v>45978.515688657404</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45978.515688657404</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45978.515688657404</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45978.515688657404</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45978.515688657404</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45978.515688657404</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45978.515688657404</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45978.515688657404</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45978.515688657404</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45978.515688657404</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45978.515688657404</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45978.515688657404</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45978.515688657404</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45978.515688657404</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45978.515688657404</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45978.515688657404</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45978.515688657404</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45978.515688657404</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45978.515688657404</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45978.515688657404</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45978.515688657404</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45978.515688657404</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45978.515688657404</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45978.515688657404</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45978.515688657404</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45978.515688657404</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45978.515688657404</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45978.515688657404</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45978.515688657404</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45978.515688657404</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45978.515688657404</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45978.515688657404</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45978.515688657404</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45978.515688657404</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45978.515688657404</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45978.515688657404</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45978.515688657404</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45978.515688657404</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45978.515688657404</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45978.515688657404</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45978.515688657404</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45978.515688657404</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45978.515688657404</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45978.515688657404</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45978.515688657404</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45978.515688657404</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45978.515688657404</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45978.515688657404</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45978.515688657404</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45978.515688657404</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45978.515688657404</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45978.515688657404</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45978.515688657404</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45978.515688657404</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45978.515688657404</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45978.515688657404</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45978.515688657404</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45978.515688657404</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45978.515688657404</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45978.515688657404</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45978.515688657404</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45978.515688657404</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45978.515688657404</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45978.515688657404</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45978.515688657404</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45978.515688657404</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45978.515688657404</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45978.515688657404</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45978.515688657404</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45978.515688657404</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45978.515688657404</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45978.515688657404</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45978.515688657404</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45978.515688657404</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45978.515688657404</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45978.515688657404</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45978.515688657404</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45978.515688657404</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45978.515688657404</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45978.515688657404</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45978.515688657404</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45978.515688657404</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45978.515688657404</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45978.515688657404</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45978.515688657404</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45978.515688657404</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45978.515688657404</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45978.515688657404</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45978.515688657404</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2025-11-17T09:24:36Z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