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44" documentId="120_S{2AC9BD13-BADA-5192-A53E-5A8FF88502F6}" xr6:coauthVersionLast="47" xr6:coauthVersionMax="47" xr10:uidLastSave="{D642E438-3F5A-4882-BA67-6BCED30DD3C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<sst xmlns="http://schemas.openxmlformats.org/spreadsheetml/2006/main" count="180274" uniqueCount="39122">
  <si>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</si>
  <si>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</si>
  <si>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</si>
  <si>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</si>
  <si>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</si>
  <si>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</si>
  <si>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</si>
  <si>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</si>
  <si>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</si>
  <si>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</si>
  <si>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</si>
  <si>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</si>
  <si>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</si>
  <si>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</si>
  <si>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</si>
  <si>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</si>
  <si>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</si>
  <si>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</si>
  <si>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</si>
  <si>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</si>
  <si>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</si>
  <si>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</si>
  <si>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</si>
  <si>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</si>
  <si>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</si>
  <si>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</si>
  <si>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</si>
  <si>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</si>
  <si>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</si>
  <si>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</si>
  <si>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</si>
  <si>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</si>
  <si>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</si>
  <si>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</si>
  <si>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</si>
  <si>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</si>
  <si>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</si>
  <si>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</si>
  <si>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</si>
  <si>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</si>
  <si>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</si>
  <si>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</si>
  <si>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</si>
  <si>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</si>
  <si>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</si>
  <si>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</si>
  <si>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</si>
  <si>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</si>
  <si>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</si>
  <si>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</si>
  <si>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</si>
  <si>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</si>
  <si>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</si>
  <si>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</si>
  <si>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</si>
  <si>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</si>
  <si>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</si>
  <si>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</si>
  <si>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</si>
  <si>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</si>
  <si>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</si>
  <si>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</si>
  <si>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</si>
  <si>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</si>
  <si>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</si>
  <si>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</si>
  <si>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</si>
  <si>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</si>
  <si>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</si>
  <si>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</si>
  <si>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</si>
  <si>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</si>
  <si>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</si>
  <si>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</si>
  <si>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</si>
  <si>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</si>
  <si>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</si>
  <si>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</si>
  <si>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</si>
  <si>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</si>
  <si>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</si>
  <si>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</si>
  <si>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</si>
  <si>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</si>
  <si>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</si>
  <si>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</si>
  <si>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</si>
  <si>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</si>
  <si>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</si>
  <si>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</si>
  <si>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</si>
  <si>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</si>
  <si>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</si>
  <si>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</si>
  <si>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</si>
  <si>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</si>
  <si>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</si>
  <si>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</si>
  <si>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</si>
  <si>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</si>
  <si>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</si>
  <si>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</si>
  <si>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</si>
  <si>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</si>
  <si>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</si>
  <si>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</si>
  <si>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</si>
  <si>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</si>
  <si>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</si>
  <si>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</si>
  <si>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</si>
  <si>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</si>
  <si>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</si>
  <si>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</si>
  <si>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</si>
  <si>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</si>
  <si>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</si>
  <si>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</si>
  <si>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</si>
  <si>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</si>
  <si>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</si>
  <si>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</si>
  <si>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</si>
  <si>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</si>
  <si>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</si>
  <si>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</si>
  <si>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</si>
  <si>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</si>
  <si>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</si>
  <si>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</si>
  <si>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</si>
  <si>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</si>
  <si>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</si>
  <si>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</si>
  <si>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</si>
  <si>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</si>
  <si>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</si>
  <si>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</si>
  <si>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</si>
  <si>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</si>
  <si>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</si>
  <si>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</si>
  <si>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</si>
  <si>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</si>
  <si>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</si>
  <si>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</si>
  <si>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</si>
  <si>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</si>
  <si>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</si>
  <si>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</si>
  <si>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</si>
  <si>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</si>
  <si>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</si>
  <si>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</si>
  <si>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</si>
  <si>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</si>
  <si>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</si>
  <si>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</si>
  <si>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</si>
  <si>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</si>
  <si>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</si>
  <si>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</si>
  <si>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</si>
  <si>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</si>
  <si>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</si>
  <si>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</si>
  <si>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</si>
  <si>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</si>
  <si>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</si>
  <si>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</si>
  <si>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</si>
  <si>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</si>
  <si>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</si>
  <si>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</si>
  <si>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</si>
  <si>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</si>
  <si>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</si>
  <si>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</si>
  <si>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</si>
  <si>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</si>
  <si>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</si>
  <si>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</si>
  <si>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</si>
  <si>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</si>
  <si>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</si>
  <si>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</si>
  <si>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</si>
  <si>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</si>
  <si>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</si>
  <si>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</si>
  <si>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</si>
  <si>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</si>
  <si>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</si>
  <si>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</si>
  <si>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</si>
  <si>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</si>
  <si>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</si>
  <si>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</si>
  <si>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</si>
  <si>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</si>
  <si>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</si>
  <si>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</si>
  <si>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</si>
  <si>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</si>
  <si>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</si>
  <si>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</si>
  <si>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</si>
  <si>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</si>
  <si>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</si>
  <si>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</si>
  <si>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</si>
  <si>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</si>
  <si>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</si>
  <si>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</si>
  <si>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</si>
  <si>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</si>
  <si>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</si>
  <si>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</si>
  <si>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</si>
  <si>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</si>
  <si>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</si>
  <si>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</si>
  <si>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</si>
  <si>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</si>
  <si>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</si>
  <si>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</si>
  <si>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</si>
  <si>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</si>
  <si>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</si>
  <si>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</si>
  <si>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</si>
  <si>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</si>
  <si>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</si>
  <si>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</si>
  <si>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</si>
  <si>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</si>
  <si>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</si>
  <si>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</si>
  <si>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</si>
  <si>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</si>
  <si>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</si>
  <si>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</si>
  <si>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</si>
  <si>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</si>
  <si>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</si>
  <si>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</si>
  <si>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</si>
  <si>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</si>
  <si>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</si>
  <si>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</si>
  <si>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</si>
  <si>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</si>
  <si>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</si>
  <si>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</si>
  <si>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</si>
  <si>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</si>
  <si>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</si>
  <si>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</si>
  <si>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</si>
  <si>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</si>
  <si>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</si>
  <si>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</si>
  <si>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</si>
  <si>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</si>
  <si>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</si>
  <si>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</si>
  <si>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</si>
  <si>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</si>
  <si>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</si>
  <si>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</si>
  <si>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</si>
  <si>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</si>
  <si>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</si>
  <si>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</si>
  <si>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</si>
  <si>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</si>
  <si>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</si>
  <si>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</si>
  <si>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</si>
  <si>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</si>
  <si>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</si>
  <si>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</si>
  <si>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</si>
  <si>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</si>
  <si>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</si>
  <si>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</si>
  <si>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</si>
  <si>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</si>
  <si>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</si>
  <si>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</si>
  <si>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</si>
  <si>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</si>
  <si>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</si>
  <si>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</si>
  <si>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</si>
  <si>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</si>
  <si>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</si>
  <si>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</si>
  <si>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</si>
  <si>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</si>
  <si>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</si>
  <si>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</si>
  <si>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</si>
  <si>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</si>
  <si>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</si>
  <si>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</si>
  <si>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</si>
  <si>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</si>
  <si>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</si>
  <si>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</si>
  <si>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</si>
  <si>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</si>
  <si>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</si>
  <si>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</si>
  <si>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</si>
  <si>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</si>
  <si>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</si>
  <si>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</si>
  <si>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</si>
  <si>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</si>
  <si>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</si>
  <si>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</si>
  <si>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</si>
  <si>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</si>
  <si>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</si>
  <si>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</si>
  <si>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</si>
  <si>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</si>
  <si>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</si>
  <si>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</si>
  <si>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</si>
  <si>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</si>
  <si>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</si>
  <si>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</si>
  <si>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</si>
  <si>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</si>
  <si>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</si>
  <si>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</si>
  <si>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</si>
  <si>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</si>
  <si>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</si>
  <si>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</si>
  <si>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</si>
  <si>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</si>
  <si>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</si>
  <si>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</si>
  <si>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</si>
  <si>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</si>
  <si>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</si>
  <si>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</si>
  <si>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</si>
  <si>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</si>
  <si>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</si>
  <si>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</si>
  <si>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</si>
  <si>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</si>
  <si>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</si>
  <si>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</si>
  <si>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</si>
  <si>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</si>
  <si>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</si>
  <si>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</si>
  <si>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</si>
  <si>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</si>
  <si>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</si>
  <si>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</si>
  <si>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</si>
  <si>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</si>
  <si>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</si>
  <si>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</si>
  <si>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</si>
  <si>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</si>
  <si>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</si>
  <si>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</si>
  <si>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</si>
  <si>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</si>
  <si>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</si>
  <si>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</si>
  <si>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</si>
  <si>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</si>
  <si>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</si>
  <si>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</si>
  <si>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</si>
  <si>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</si>
  <si>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</si>
  <si>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</si>
  <si>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</si>
  <si>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</si>
  <si>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</si>
  <si>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</si>
  <si>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</si>
  <si>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</si>
  <si>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</si>
  <si>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</si>
  <si>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</si>
  <si>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</si>
  <si>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</si>
  <si>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</si>
  <si>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</si>
  <si>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</si>
  <si>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</si>
  <si>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</si>
  <si>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</si>
  <si>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</si>
  <si>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</si>
  <si>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</si>
  <si>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</si>
  <si>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</si>
  <si>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</si>
  <si>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</si>
  <si>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</si>
  <si>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</si>
  <si>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</si>
  <si>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</si>
  <si>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</si>
  <si>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</si>
  <si>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</si>
  <si>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</si>
  <si>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</si>
  <si>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</si>
  <si>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</si>
  <si>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</si>
  <si>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</si>
  <si>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</si>
  <si>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</si>
  <si>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</si>
  <si>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</si>
  <si>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</si>
  <si>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</si>
  <si>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</si>
  <si>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</si>
  <si>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</si>
  <si>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</si>
  <si>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</si>
  <si>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</si>
  <si>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</si>
  <si>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</si>
  <si>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</si>
  <si>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</si>
  <si>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</si>
  <si>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</si>
  <si>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</si>
  <si>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</si>
  <si>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</si>
  <si>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</si>
  <si>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</si>
  <si>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</si>
  <si>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</si>
  <si>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</si>
  <si>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</si>
  <si>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</si>
  <si>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</si>
  <si>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</si>
  <si>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</si>
  <si>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</si>
  <si>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</si>
  <si>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</si>
  <si>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</si>
  <si>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</si>
  <si>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</si>
  <si>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</si>
  <si>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</si>
  <si>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</si>
  <si>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</si>
  <si>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</si>
  <si>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</si>
  <si>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</si>
  <si>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</si>
  <si>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</si>
  <si>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</si>
  <si>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</si>
  <si>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</si>
  <si>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</si>
  <si>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</si>
  <si>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</si>
  <si>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</si>
  <si>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</si>
  <si>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</si>
  <si>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</si>
  <si>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</si>
  <si>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</si>
  <si>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</si>
  <si>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</si>
  <si>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</si>
  <si>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</si>
  <si>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</si>
  <si>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</si>
  <si>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</si>
  <si>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</si>
  <si>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</si>
  <si>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</si>
  <si>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</si>
  <si>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</si>
  <si>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</si>
  <si>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</si>
  <si>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</si>
  <si>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</si>
  <si>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</si>
  <si>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</si>
  <si>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</si>
  <si>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</si>
  <si>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</si>
  <si>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</si>
  <si>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</si>
  <si>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</si>
  <si>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</si>
  <si>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</si>
  <si>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</si>
  <si>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</si>
  <si>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</si>
  <si>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</si>
  <si>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</si>
  <si>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</si>
  <si>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</si>
  <si>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</si>
  <si>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</si>
  <si>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</si>
  <si>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</si>
  <si>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</si>
  <si>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</si>
  <si>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</si>
  <si>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</si>
  <si>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</si>
  <si>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</si>
  <si>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</si>
  <si>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</si>
  <si>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</si>
  <si>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</si>
  <si>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</si>
  <si>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</si>
  <si>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</si>
  <si>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</si>
  <si>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</si>
  <si>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</si>
  <si>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</si>
  <si>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</si>
  <si>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</si>
  <si>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</si>
  <si>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</si>
  <si>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</si>
  <si>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</si>
  <si>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</si>
  <si>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</si>
  <si>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</si>
  <si>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</si>
  <si>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</si>
  <si>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</si>
  <si>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</si>
  <si>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</si>
  <si>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</si>
  <si>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</si>
  <si>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</si>
  <si>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</si>
  <si>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</si>
  <si>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</si>
  <si>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</si>
  <si>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</si>
  <si>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</si>
  <si>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</si>
  <si>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</si>
  <si>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</si>
  <si>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</si>
  <si>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</si>
  <si>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</si>
  <si>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</si>
  <si>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</si>
  <si>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</si>
  <si>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</si>
  <si>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</si>
  <si>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</si>
  <si>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</si>
  <si>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</si>
  <si>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</si>
  <si>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</si>
  <si>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</si>
  <si>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</si>
  <si>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</si>
  <si>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</si>
  <si>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</si>
  <si>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</si>
  <si>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</si>
  <si>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</si>
  <si>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</si>
  <si>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</si>
  <si>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</si>
  <si>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</si>
  <si>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</si>
  <si>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</si>
  <si>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</si>
  <si>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</si>
  <si>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</si>
  <si>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</si>
  <si>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</si>
  <si>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</si>
  <si>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</si>
  <si>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</si>
  <si>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</si>
  <si>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</si>
  <si>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</si>
  <si>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</si>
  <si>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</si>
  <si>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</si>
  <si>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</si>
  <si>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</si>
  <si>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</si>
  <si>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</si>
  <si>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</si>
  <si>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</si>
  <si>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</si>
  <si>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</si>
  <si>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</si>
  <si>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</si>
  <si>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</si>
  <si>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</si>
  <si>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</si>
  <si>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</si>
  <si>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</si>
  <si>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</si>
  <si>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</si>
  <si>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</si>
  <si>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</si>
  <si>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</si>
  <si>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</si>
  <si>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</si>
  <si>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</si>
  <si>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</si>
  <si>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</si>
  <si>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</si>
  <si>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</si>
  <si>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</si>
  <si>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</si>
  <si>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</si>
  <si>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</si>
  <si>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</si>
  <si>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</si>
  <si>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</si>
  <si>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</si>
  <si>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</si>
  <si>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</si>
  <si>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</si>
  <si>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</si>
  <si>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</si>
  <si>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</si>
  <si>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</si>
  <si>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</si>
  <si>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</si>
  <si>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</si>
  <si>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</si>
  <si>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</si>
  <si>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</si>
  <si>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</si>
  <si>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</si>
  <si>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</si>
  <si>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</si>
  <si>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</si>
  <si>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</si>
  <si>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</si>
  <si>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</si>
  <si>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</si>
  <si>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</si>
  <si>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</si>
  <si>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</si>
  <si>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</si>
  <si>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</si>
  <si>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</si>
  <si>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</si>
  <si>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</si>
  <si>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</si>
  <si>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</si>
  <si>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</si>
  <si>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</si>
  <si>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</si>
  <si>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</si>
  <si>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</si>
  <si>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</si>
  <si>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</si>
  <si>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</si>
  <si>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</si>
  <si>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</si>
  <si>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</si>
  <si>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</si>
  <si>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</si>
  <si>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</si>
  <si>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</si>
  <si>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</si>
  <si>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</si>
  <si>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</si>
  <si>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</si>
  <si>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</si>
  <si>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</si>
  <si>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</si>
  <si>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</si>
  <si>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</si>
  <si>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</si>
  <si>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</si>
  <si>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</si>
  <si>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</si>
  <si>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</si>
  <si>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</si>
  <si>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</si>
  <si>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</si>
  <si>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</si>
  <si>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</si>
  <si>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</si>
  <si>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</si>
  <si>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</si>
  <si>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</si>
  <si>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</si>
  <si>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</si>
  <si>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</si>
  <si>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</si>
  <si>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</si>
  <si>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</si>
  <si>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</si>
  <si>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</si>
  <si>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</si>
  <si>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</si>
  <si>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</si>
  <si>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</si>
  <si>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</si>
  <si>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</si>
  <si>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</si>
  <si>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</si>
  <si>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</si>
  <si>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</si>
  <si>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</si>
  <si>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</si>
  <si>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</si>
  <si>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</si>
  <si>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</si>
  <si>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</si>
  <si>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</si>
  <si>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</si>
  <si>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</si>
  <si>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</si>
  <si>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</si>
  <si>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</si>
  <si>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</si>
  <si>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</si>
  <si>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</si>
  <si>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</si>
  <si>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</si>
  <si>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</si>
  <si>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</si>
  <si>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</si>
  <si>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</si>
  <si>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</si>
  <si>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</si>
  <si>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</si>
  <si>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</si>
  <si>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</si>
  <si>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</si>
  <si>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</si>
  <si>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</si>
  <si>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</si>
  <si>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</si>
  <si>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</si>
  <si>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</si>
  <si>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</si>
  <si>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</si>
  <si>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</si>
  <si>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</si>
  <si>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</si>
  <si>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</si>
  <si>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</si>
  <si>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</si>
  <si>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</si>
  <si>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</si>
  <si>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</si>
  <si>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</si>
  <si>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</si>
  <si>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</si>
  <si>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</si>
  <si>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</si>
  <si>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</si>
  <si>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</si>
  <si>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</si>
  <si>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</si>
  <si>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</si>
  <si>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</si>
  <si>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</si>
  <si>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</si>
  <si>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</si>
  <si>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</si>
  <si>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</si>
  <si>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</si>
  <si>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</si>
  <si>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</si>
  <si>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</si>
  <si>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</si>
  <si>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</si>
  <si>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</si>
  <si>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</si>
  <si>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</si>
  <si>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</si>
  <si>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</si>
  <si>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</si>
  <si>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</si>
  <si>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</si>
  <si>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</si>
  <si>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</si>
  <si>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</si>
  <si>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</si>
  <si>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</si>
  <si>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</si>
  <si>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</si>
  <si>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</si>
  <si>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</si>
  <si>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</si>
  <si>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</si>
  <si>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</si>
  <si>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</si>
  <si>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</si>
  <si>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</si>
  <si>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</si>
  <si>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</si>
  <si>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</si>
  <si>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</si>
  <si>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</si>
  <si>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</si>
  <si>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</si>
  <si>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</si>
  <si>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</si>
  <si>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</si>
  <si>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</si>
  <si>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</si>
  <si>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</si>
  <si>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</si>
  <si>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</si>
  <si>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</si>
  <si>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</si>
  <si>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</si>
  <si>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</si>
  <si>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</si>
  <si>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</si>
  <si>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</si>
  <si>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</si>
  <si>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</si>
  <si>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</si>
  <si>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</si>
  <si>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</si>
  <si>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</si>
  <si>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</si>
  <si>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</si>
  <si>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</si>
  <si>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</si>
  <si>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</si>
  <si>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</si>
  <si>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</si>
  <si>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</si>
  <si>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</si>
  <si>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</si>
  <si>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</si>
  <si>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</si>
  <si>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</si>
  <si>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</si>
  <si>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</si>
  <si>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</si>
  <si>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</si>
  <si>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</si>
  <si>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</si>
  <si>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</si>
  <si>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</si>
  <si>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</si>
  <si>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</si>
  <si>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</si>
  <si>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</si>
  <si>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</si>
  <si>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</si>
  <si>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</si>
  <si>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</si>
  <si>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</si>
  <si>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</si>
  <si>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</si>
  <si>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</si>
  <si>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</si>
  <si>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</si>
  <si>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</si>
  <si>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</si>
  <si>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</si>
  <si>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</si>
  <si>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</si>
  <si>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</si>
  <si>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</si>
  <si>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</si>
  <si>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</si>
  <si>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</si>
  <si>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</si>
  <si>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</si>
  <si>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</si>
  <si>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</si>
  <si>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</si>
  <si>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</si>
  <si>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</si>
  <si>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</si>
  <si>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</si>
  <si>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</si>
  <si>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</si>
  <si>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</si>
  <si>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</si>
  <si>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</si>
  <si>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</si>
  <si>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</si>
  <si>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</si>
  <si>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</si>
  <si>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</si>
  <si>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</si>
  <si>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</si>
  <si>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</si>
  <si>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</si>
  <si>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</si>
  <si>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</si>
  <si>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</si>
  <si>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</si>
  <si>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</si>
  <si>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</si>
  <si>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</si>
  <si>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</si>
  <si>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</si>
  <si>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</si>
  <si>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</si>
  <si>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</si>
  <si>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</si>
  <si>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</si>
  <si>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</si>
  <si>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</si>
  <si>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</si>
  <si>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</si>
  <si>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</si>
  <si>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</si>
  <si>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</si>
  <si>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</si>
  <si>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</si>
  <si>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</si>
  <si>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</si>
  <si>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</si>
  <si>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</si>
  <si>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</si>
  <si>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</si>
  <si>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</si>
  <si>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</si>
  <si>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</si>
  <si>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</si>
  <si>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</si>
  <si>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</si>
  <si>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</si>
  <si>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</si>
  <si>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</si>
  <si>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</si>
  <si>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</si>
  <si>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</si>
  <si>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</si>
  <si>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</si>
  <si>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</si>
  <si>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</si>
  <si>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</si>
  <si>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</si>
  <si>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</si>
  <si>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</si>
  <si>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</si>
  <si>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</si>
  <si>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</si>
  <si>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</si>
  <si>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</si>
  <si>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</si>
  <si>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</si>
  <si>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</si>
  <si>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</si>
  <si>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</si>
  <si>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</si>
  <si>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</si>
  <si>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</si>
  <si>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</si>
  <si>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</si>
  <si>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</si>
  <si>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</si>
  <si>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</si>
  <si>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</si>
  <si>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</si>
  <si>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</si>
  <si>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</si>
  <si>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</si>
  <si>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</si>
  <si>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</si>
  <si>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</si>
  <si>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</si>
  <si>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</si>
  <si>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</si>
  <si>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</si>
  <si>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</si>
  <si>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</si>
  <si>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</si>
  <si>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</si>
  <si>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</si>
  <si>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</si>
  <si>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</si>
  <si>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</si>
  <si>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</si>
  <si>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</si>
  <si>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</si>
  <si>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</si>
  <si>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</si>
  <si>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</si>
  <si>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</si>
  <si>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</si>
  <si>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</si>
  <si>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</si>
  <si>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</si>
  <si>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</si>
  <si>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</si>
  <si>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</si>
  <si>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</si>
  <si>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</si>
  <si>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</si>
  <si>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</si>
  <si>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</si>
  <si>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</si>
  <si>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</si>
  <si>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</si>
  <si>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</si>
  <si>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</si>
  <si>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</si>
  <si>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</si>
  <si>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</si>
  <si>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</si>
  <si>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</si>
  <si>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</si>
  <si>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</si>
  <si>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</si>
  <si>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</si>
  <si>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</si>
  <si>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</si>
  <si>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</si>
  <si>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</si>
  <si>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</si>
  <si>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</si>
  <si>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</si>
  <si>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</si>
  <si>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</si>
  <si>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</si>
  <si>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</si>
  <si>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</si>
  <si>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</si>
  <si>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</si>
  <si>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</si>
  <si>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</si>
  <si>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</si>
  <si>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</si>
  <si>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</si>
  <si>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</si>
  <si>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</si>
  <si>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</si>
  <si>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</si>
  <si>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</si>
  <si>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</si>
  <si>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</si>
  <si>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</si>
  <si>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</si>
  <si>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</si>
  <si>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</si>
  <si>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</si>
  <si>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</si>
  <si>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</si>
  <si>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</si>
  <si>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</si>
  <si>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</si>
  <si>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</si>
  <si>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</si>
  <si>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</si>
  <si>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</si>
  <si>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</si>
  <si>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</si>
  <si>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</si>
  <si>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</si>
  <si>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</si>
  <si>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</si>
  <si>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</si>
  <si>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</si>
  <si>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</si>
  <si>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</si>
  <si>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</si>
  <si>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</si>
  <si>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</si>
  <si>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</si>
  <si>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</si>
  <si>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</si>
  <si>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</si>
  <si>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</si>
  <si>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</si>
  <si>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</si>
  <si>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</si>
  <si>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</si>
  <si>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</si>
  <si>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</si>
  <si>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</si>
  <si>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</si>
  <si>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</si>
  <si>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</si>
  <si>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</si>
  <si>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</si>
  <si>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</si>
  <si>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</si>
  <si>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</si>
  <si>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</si>
  <si>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</si>
  <si>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</si>
  <si>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</si>
  <si>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</si>
  <si>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</si>
  <si>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</si>
  <si>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</si>
  <si>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</si>
  <si>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</si>
  <si>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</si>
  <si>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</si>
  <si>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</si>
  <si>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</si>
  <si>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</si>
  <si>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</si>
  <si>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</si>
  <si>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</si>
  <si>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</si>
  <si>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</si>
  <si>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</si>
  <si>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</si>
  <si>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</si>
  <si>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</si>
  <si>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</si>
  <si>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</si>
  <si>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</si>
  <si>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</si>
  <si>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</si>
  <si>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</si>
  <si>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</si>
  <si>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</si>
  <si>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</si>
  <si>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</si>
  <si>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</si>
  <si>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</si>
  <si>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</si>
  <si>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</si>
  <si>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</si>
  <si>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</si>
  <si>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</si>
  <si>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</si>
  <si>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</si>
  <si>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</si>
  <si>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</si>
  <si>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</si>
  <si>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</si>
  <si>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</si>
  <si>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</si>
  <si>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</si>
  <si>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</si>
  <si>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</si>
  <si>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</si>
  <si>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</si>
  <si>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</si>
  <si>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</si>
  <si>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</si>
  <si>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</si>
  <si>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</si>
  <si>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</si>
  <si>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</si>
  <si>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</si>
  <si>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</si>
  <si>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</si>
  <si>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</si>
  <si>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</si>
  <si>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</si>
  <si>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</si>
  <si>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</si>
  <si>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</si>
  <si>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</si>
  <si>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</si>
  <si>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</si>
  <si>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</si>
  <si>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</si>
  <si>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</si>
  <si>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</si>
  <si>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</si>
  <si>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</si>
  <si>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</si>
  <si>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</si>
  <si>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</si>
  <si>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</si>
  <si>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</si>
  <si>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</si>
  <si>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</si>
  <si>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</si>
  <si>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</si>
  <si>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</si>
  <si>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</si>
  <si>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</si>
  <si>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</si>
  <si>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</si>
  <si>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</si>
  <si>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</si>
  <si>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</si>
  <si>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</si>
  <si>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</si>
  <si>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</si>
  <si>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</si>
  <si>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</si>
  <si>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</si>
  <si>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</si>
  <si>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</si>
  <si>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</si>
  <si>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</si>
  <si>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</si>
  <si>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</si>
  <si>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</si>
  <si>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</si>
  <si>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</si>
  <si>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</si>
  <si>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</si>
  <si>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</si>
  <si>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</si>
  <si>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</si>
  <si>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</si>
  <si>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</si>
  <si>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</si>
  <si>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</si>
  <si>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</si>
  <si>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</si>
  <si>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</si>
  <si>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</si>
  <si>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</si>
  <si>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</si>
  <si>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</si>
  <si>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</si>
  <si>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</si>
  <si>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</si>
  <si>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</si>
  <si>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</si>
  <si>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</si>
  <si>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</si>
  <si>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</si>
  <si>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</si>
  <si>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</si>
  <si>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</si>
  <si>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</si>
  <si>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</si>
  <si>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</si>
  <si>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</si>
  <si>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</si>
  <si>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</si>
  <si>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</si>
  <si>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</si>
  <si>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</si>
  <si>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</si>
  <si>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</si>
  <si>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</si>
  <si>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</si>
  <si>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</si>
  <si>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</si>
  <si>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</si>
  <si>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</si>
  <si>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</si>
  <si>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</si>
  <si>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</si>
  <si>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</si>
  <si>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</si>
  <si>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</si>
  <si>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</si>
  <si>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</si>
  <si>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</si>
  <si>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</si>
  <si>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</si>
  <si>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</si>
  <si>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</si>
  <si>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</si>
  <si>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</si>
  <si>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</si>
  <si>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</si>
  <si>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</si>
  <si>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</si>
  <si>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</si>
  <si>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</si>
  <si>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</si>
  <si>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</si>
  <si>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</si>
  <si>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</si>
  <si>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</si>
  <si>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</si>
  <si>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</si>
  <si>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</si>
  <si>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</si>
  <si>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</si>
  <si>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</si>
  <si>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</si>
  <si>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</si>
  <si>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</si>
  <si>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</si>
  <si>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</si>
  <si>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</si>
  <si>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</si>
  <si>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</si>
  <si>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</si>
  <si>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</si>
  <si>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</si>
  <si>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</si>
  <si>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</si>
  <si>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</si>
  <si>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</si>
  <si>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</si>
  <si>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</si>
  <si>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</si>
  <si>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</si>
  <si>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</si>
  <si>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</si>
  <si>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</si>
  <si>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</si>
  <si>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</si>
  <si>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</si>
  <si>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</si>
  <si>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</si>
  <si>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</si>
  <si>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</si>
  <si>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</si>
  <si>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</si>
  <si>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</si>
  <si>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</si>
  <si>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</si>
  <si>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</si>
  <si>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</si>
  <si>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</si>
  <si>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</si>
  <si>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</si>
  <si>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</si>
  <si>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</si>
  <si>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</si>
  <si>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</si>
  <si>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</si>
  <si>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</si>
  <si>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</si>
  <si>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</si>
  <si>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</si>
  <si>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</si>
  <si>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</si>
  <si>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</si>
  <si>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</si>
  <si>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</si>
  <si>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</si>
  <si>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</si>
  <si>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</si>
  <si>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</si>
  <si>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</si>
  <si>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</si>
  <si>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</si>
  <si>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</si>
  <si>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</si>
  <si>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</si>
  <si>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</si>
  <si>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</si>
  <si>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</si>
  <si>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</si>
  <si>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</si>
  <si>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</si>
  <si>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</si>
  <si>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</si>
  <si>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</si>
  <si>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</si>
  <si>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</si>
  <si>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</si>
  <si>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</si>
  <si>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</si>
  <si>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</si>
  <si>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</si>
  <si>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</si>
  <si>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</si>
  <si>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</si>
  <si>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</si>
  <si>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</si>
  <si>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</si>
  <si>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</si>
  <si>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</si>
  <si>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</si>
  <si>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</si>
  <si>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</si>
  <si>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</si>
  <si>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</si>
  <si>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</si>
  <si>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</si>
  <si>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</si>
  <si>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</si>
  <si>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</si>
  <si>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</si>
  <si>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</si>
  <si>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</si>
  <si>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</si>
  <si>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</si>
  <si>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</si>
  <si>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</si>
  <si>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</si>
  <si>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</si>
  <si>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</si>
  <si>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</si>
  <si>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</si>
  <si>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</si>
  <si>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</si>
  <si>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</si>
  <si>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</si>
  <si>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</si>
  <si>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</si>
  <si>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</si>
  <si>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</si>
  <si>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</si>
  <si>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</si>
  <si>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</si>
  <si>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</si>
  <si>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</si>
  <si>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</si>
  <si>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</si>
  <si>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</si>
  <si>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</si>
  <si>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</si>
  <si>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</si>
  <si>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</si>
  <si>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</si>
  <si>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</si>
  <si>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</si>
  <si>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</si>
  <si>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</si>
  <si>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</si>
  <si>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</si>
  <si>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</si>
  <si>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</si>
  <si>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</si>
  <si>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</si>
  <si>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</si>
  <si>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</si>
  <si>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</si>
  <si>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</si>
  <si>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</si>
  <si>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</si>
  <si>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</si>
  <si>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</si>
  <si>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</si>
  <si>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</si>
  <si>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</si>
  <si>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</si>
  <si>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</si>
  <si>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</si>
  <si>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</si>
  <si>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</si>
  <si>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</si>
  <si>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</si>
  <si>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</si>
  <si>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</si>
  <si>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</si>
  <si>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</si>
  <si>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</si>
  <si>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</si>
  <si>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</si>
  <si>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</si>
  <si>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</si>
  <si>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</si>
  <si>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</si>
  <si>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</si>
  <si>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</si>
  <si>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</si>
  <si>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</si>
  <si>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</si>
  <si>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</si>
  <si>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</si>
  <si>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</si>
  <si>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</si>
  <si>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</si>
  <si>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</si>
  <si>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</si>
  <si>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</si>
  <si>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</si>
  <si>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</si>
  <si>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</si>
  <si>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</si>
  <si>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</si>
  <si>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</si>
  <si>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</si>
  <si>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</si>
  <si>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</si>
  <si>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</si>
  <si>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</si>
  <si>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</si>
  <si>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</si>
  <si>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</si>
  <si>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</si>
  <si>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</si>
  <si>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</si>
  <si>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</si>
  <si>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</si>
  <si>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</si>
  <si>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</si>
  <si>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</si>
  <si>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</si>
  <si>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</si>
  <si>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</si>
  <si>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</si>
  <si>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</si>
  <si>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</si>
  <si>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</si>
  <si>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</si>
  <si>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</si>
  <si>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</si>
  <si>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</si>
  <si>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</si>
  <si>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</si>
  <si>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</si>
  <si>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</si>
  <si>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</si>
  <si>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</si>
  <si>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</si>
  <si>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</si>
  <si>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</si>
  <si>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</si>
  <si>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</si>
  <si>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</si>
  <si>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</si>
  <si>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</si>
  <si>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</si>
  <si>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</si>
  <si>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</si>
  <si>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</si>
  <si>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</si>
  <si>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</si>
  <si>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</si>
  <si>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</si>
  <si>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</si>
  <si>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</si>
  <si>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</si>
  <si>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</si>
  <si>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</si>
  <si>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</si>
  <si>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</si>
  <si>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</si>
  <si>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</si>
  <si>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</si>
  <si>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</si>
  <si>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</si>
  <si>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</si>
  <si>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</si>
  <si>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</si>
  <si>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</si>
  <si>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</si>
  <si>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</si>
  <si>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</si>
  <si>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</si>
  <si>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</si>
  <si>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</si>
  <si>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</si>
  <si>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</si>
  <si>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</si>
  <si>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</si>
  <si>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</si>
  <si>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</si>
  <si>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</si>
  <si>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</si>
  <si>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</si>
  <si>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</si>
  <si>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</si>
  <si>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</si>
  <si>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</si>
  <si>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</si>
  <si>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</si>
  <si>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</si>
  <si>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</si>
  <si>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</si>
  <si>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</si>
  <si>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</si>
  <si>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</si>
  <si>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</si>
  <si>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</si>
  <si>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</si>
  <si>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</si>
  <si>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</si>
  <si>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</si>
  <si>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</si>
  <si>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</si>
  <si>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</si>
  <si>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</si>
  <si>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</si>
  <si>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</si>
  <si>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</si>
  <si>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</si>
  <si>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</si>
  <si>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</si>
  <si>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</si>
  <si>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</si>
  <si>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</si>
  <si>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</si>
  <si>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</si>
  <si>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</si>
  <si>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</si>
  <si>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</si>
  <si>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</si>
  <si>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</si>
  <si>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</si>
  <si>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</si>
  <si>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</si>
  <si>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</si>
  <si>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</si>
  <si>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</si>
  <si>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</si>
  <si>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</si>
  <si>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</si>
  <si>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</si>
  <si>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</si>
  <si>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</si>
  <si>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</si>
  <si>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</si>
  <si>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</si>
  <si>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</si>
  <si>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</si>
  <si>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</si>
  <si>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</si>
  <si>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</si>
  <si>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</si>
  <si>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</si>
  <si>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</si>
  <si>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</si>
  <si>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</si>
  <si>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</si>
  <si>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</si>
  <si>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</si>
  <si>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</si>
  <si>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</si>
  <si>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</si>
  <si>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</si>
  <si>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</si>
  <si>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</si>
  <si>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</si>
  <si>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</si>
  <si>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</si>
  <si>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</si>
  <si>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</si>
  <si>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</si>
  <si>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</si>
  <si>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</si>
  <si>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</si>
  <si>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</si>
  <si>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</si>
  <si>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</si>
  <si>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</si>
  <si>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</si>
  <si>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</si>
  <si>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</si>
  <si>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</si>
  <si>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</si>
  <si>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</si>
  <si>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</si>
  <si>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</si>
  <si>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</si>
  <si>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</si>
  <si>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</si>
  <si>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</si>
  <si>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</si>
  <si>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</si>
  <si>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</si>
  <si>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</si>
  <si>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</si>
  <si>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</si>
  <si>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</si>
  <si>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</si>
  <si>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</si>
  <si>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</si>
  <si>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</si>
  <si>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</si>
  <si>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</si>
  <si>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</si>
  <si>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</si>
  <si>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</si>
  <si>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</si>
  <si>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</si>
  <si>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</si>
  <si>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</si>
  <si>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</si>
  <si>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</si>
  <si>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</si>
  <si>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</si>
  <si>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</si>
  <si>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</si>
  <si>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</si>
  <si>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</si>
  <si>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</si>
  <si>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</si>
  <si>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</si>
  <si>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</si>
  <si>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</si>
  <si>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</si>
  <si>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</si>
  <si>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</si>
  <si>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</si>
  <si>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</si>
  <si>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</si>
  <si>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</si>
  <si>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</si>
  <si>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</si>
  <si>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</si>
  <si>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</si>
  <si>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</si>
  <si>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</si>
  <si>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</si>
  <si>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</si>
  <si>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</si>
  <si>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</si>
  <si>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</si>
  <si>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</si>
  <si>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</si>
  <si>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</si>
  <si>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</si>
  <si>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</si>
  <si>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</si>
  <si>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</si>
  <si>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</si>
  <si>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</si>
  <si>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</si>
  <si>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</si>
  <si>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</si>
  <si>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</si>
  <si>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</si>
  <si>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</si>
  <si>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</si>
  <si>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</si>
  <si>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</si>
  <si>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</si>
  <si>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</si>
  <si>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</si>
  <si>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</si>
  <si>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</si>
  <si>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</si>
  <si>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</si>
  <si>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</si>
  <si>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</si>
  <si>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</si>
  <si>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</si>
  <si>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</si>
  <si>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</si>
  <si>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</si>
  <si>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</si>
  <si>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</si>
  <si>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</si>
  <si>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</si>
  <si>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</si>
  <si>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</si>
  <si>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</si>
  <si>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</si>
  <si>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</si>
  <si>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</si>
  <si>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</si>
  <si>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</si>
  <si>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</si>
  <si>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</si>
  <si>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</si>
  <si>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</si>
  <si>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</si>
  <si>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</si>
  <si>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</si>
  <si>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</si>
  <si>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</si>
  <si>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</si>
  <si>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</si>
  <si>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</si>
  <si>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</si>
  <si>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</si>
  <si>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</si>
  <si>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</si>
  <si>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</si>
  <si>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</si>
  <si>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</si>
  <si>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</si>
  <si>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</si>
  <si>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</si>
  <si>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</si>
  <si>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</si>
  <si>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</si>
  <si>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</si>
  <si>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</si>
  <si>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</si>
  <si>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</si>
  <si>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</si>
  <si>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</si>
  <si>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</si>
  <si>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</si>
  <si>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</si>
  <si>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</si>
  <si>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</si>
  <si>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</si>
  <si>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</si>
  <si>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</si>
  <si>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</si>
  <si>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</si>
  <si>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</si>
  <si>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</si>
  <si>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</si>
  <si>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</si>
  <si>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</si>
  <si>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</si>
  <si>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</si>
  <si>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</si>
  <si>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</si>
  <si>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</si>
  <si>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</si>
  <si>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</si>
  <si>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</si>
  <si>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</si>
  <si>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</si>
  <si>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</si>
  <si>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</si>
  <si>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</si>
  <si>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</si>
  <si>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</si>
  <si>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</si>
  <si>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</si>
  <si>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</si>
  <si>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</si>
  <si>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</si>
  <si>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</si>
  <si>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</si>
  <si>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</si>
  <si>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</si>
  <si>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</si>
  <si>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</si>
  <si>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</si>
  <si>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</si>
  <si>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</si>
  <si>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</si>
  <si>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</si>
  <si>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</si>
  <si>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</si>
  <si>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</si>
  <si>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</si>
  <si>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</si>
  <si>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</si>
  <si>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</si>
  <si>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</si>
  <si>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</si>
  <si>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</si>
  <si>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</si>
  <si>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</si>
  <si>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</si>
  <si>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</si>
  <si>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</si>
  <si>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</si>
  <si>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</si>
  <si>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</si>
  <si>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</si>
  <si>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</si>
  <si>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</si>
  <si>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</si>
  <si>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</si>
  <si>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</si>
  <si>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</si>
  <si>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</si>
  <si>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</si>
  <si>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</si>
  <si>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</si>
  <si>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</si>
  <si>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</si>
  <si>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</si>
  <si>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</si>
  <si>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</si>
  <si>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</si>
  <si>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</si>
  <si>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</si>
  <si>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</si>
  <si>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</si>
  <si>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</si>
  <si>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</si>
  <si>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</si>
  <si>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</si>
  <si>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</si>
  <si>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</si>
  <si>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</si>
  <si>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</si>
  <si>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</si>
  <si>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</si>
  <si>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</si>
  <si>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</si>
  <si>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</si>
  <si>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</si>
  <si>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</si>
  <si>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</si>
  <si>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</si>
  <si>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</si>
  <si>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</si>
  <si>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</si>
  <si>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</si>
  <si>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</si>
  <si>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</si>
  <si>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</si>
  <si>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</si>
  <si>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</si>
  <si>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</si>
  <si>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</si>
  <si>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</si>
  <si>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</si>
  <si>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</si>
  <si>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</si>
  <si>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</si>
  <si>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</si>
  <si>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</si>
  <si>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</si>
  <si>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</si>
  <si>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</si>
  <si>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</si>
  <si>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</si>
  <si>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</si>
  <si>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</si>
  <si>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</si>
  <si>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</si>
  <si>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</si>
  <si>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</si>
  <si>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</si>
  <si>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</si>
  <si>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</si>
  <si>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</si>
  <si>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</si>
  <si>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</si>
  <si>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</si>
  <si>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</si>
  <si>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</si>
  <si>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</si>
  <si>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</si>
  <si>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</si>
  <si>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</si>
  <si>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</si>
  <si>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</si>
  <si>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</si>
  <si>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</si>
  <si>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</si>
  <si>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</si>
  <si>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</si>
  <si>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</si>
  <si>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</si>
  <si>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</si>
  <si>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</si>
  <si>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</si>
  <si>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</si>
  <si>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</si>
  <si>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</si>
  <si>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</si>
  <si>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</si>
  <si>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</si>
  <si>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</si>
  <si>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</si>
  <si>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</si>
  <si>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</si>
  <si>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</si>
  <si>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</si>
  <si>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</si>
  <si>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</si>
  <si>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</si>
  <si>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</si>
  <si>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</si>
  <si>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</si>
  <si>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</si>
  <si>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</si>
  <si>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</si>
  <si>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</si>
  <si>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</si>
  <si>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</si>
  <si>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</si>
  <si>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</si>
  <si>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</si>
  <si>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</si>
  <si>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</si>
  <si>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</si>
  <si>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</si>
  <si>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</si>
  <si>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</si>
  <si>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</si>
  <si>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</si>
  <si>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</si>
  <si>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</si>
  <si>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</si>
  <si>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</si>
  <si>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</si>
  <si>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</si>
  <si>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</si>
  <si>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</si>
  <si>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</si>
  <si>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</si>
  <si>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</si>
  <si>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</si>
  <si>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</si>
  <si>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</si>
  <si>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</si>
  <si>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</si>
  <si>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</si>
  <si>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</si>
  <si>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</si>
  <si>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</si>
  <si>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</si>
  <si>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</si>
  <si>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</si>
  <si>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</si>
  <si>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</si>
  <si>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</si>
  <si>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</si>
  <si>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</si>
  <si>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</si>
  <si>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</si>
  <si>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</si>
  <si>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</si>
  <si>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</si>
  <si>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</si>
  <si>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</si>
  <si>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</si>
  <si>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</si>
  <si>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</si>
  <si>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</si>
  <si>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</si>
  <si>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</si>
  <si>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</si>
  <si>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</si>
  <si>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</si>
  <si>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</si>
  <si>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</si>
  <si>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</si>
  <si>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</si>
  <si>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</si>
  <si>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</si>
  <si>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</si>
  <si>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</si>
  <si>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</si>
  <si>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</si>
  <si>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</si>
  <si>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</si>
  <si>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</si>
  <si>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</si>
  <si>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</si>
  <si>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</si>
  <si>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</si>
  <si>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</si>
  <si>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</si>
  <si>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</si>
  <si>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</si>
  <si>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</si>
  <si>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</si>
  <si>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</si>
  <si>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</si>
  <si>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</si>
  <si>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</si>
  <si>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</si>
  <si>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</si>
  <si>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</si>
  <si>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</si>
  <si>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</si>
  <si>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</si>
  <si>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</si>
  <si>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</si>
  <si>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</si>
  <si>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</si>
  <si>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</si>
  <si>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</si>
  <si>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</si>
  <si>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</si>
  <si>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</si>
  <si>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</si>
  <si>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</si>
  <si>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</si>
  <si>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</si>
  <si>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</si>
  <si>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</si>
  <si>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</si>
  <si>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</si>
  <si>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</si>
  <si>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</si>
  <si>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</si>
  <si>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</si>
  <si>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</si>
  <si>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</si>
  <si>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</si>
  <si>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</si>
  <si>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</si>
  <si>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</si>
  <si>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</si>
  <si>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</si>
  <si>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</si>
  <si>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</si>
  <si>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</si>
  <si>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</si>
  <si>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</si>
  <si>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</si>
  <si>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</si>
  <si>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</si>
  <si>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</si>
  <si>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</si>
  <si>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</si>
  <si>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</si>
  <si>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</si>
  <si>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</si>
  <si>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</si>
  <si>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</si>
  <si>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</si>
  <si>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</si>
  <si>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</si>
  <si>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</si>
  <si>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</si>
  <si>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</si>
  <si>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</si>
  <si>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</si>
  <si>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</si>
  <si>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</si>
  <si>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</si>
  <si>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</si>
  <si>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</si>
  <si>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</si>
  <si>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</si>
  <si>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</si>
  <si>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</si>
  <si>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</si>
  <si>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</si>
  <si>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</si>
  <si>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</si>
  <si>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</si>
  <si>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</si>
  <si>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</si>
  <si>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</si>
  <si>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</si>
  <si>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</si>
  <si>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</si>
  <si>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</si>
  <si>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</si>
  <si>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</si>
  <si>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</si>
  <si>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</si>
  <si>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</si>
  <si>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</si>
  <si>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</si>
  <si>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</si>
  <si>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</si>
  <si>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</si>
  <si>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</si>
  <si>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</si>
  <si>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</si>
  <si>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</si>
  <si>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</si>
  <si>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</si>
  <si>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</si>
  <si>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</si>
  <si>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</si>
  <si>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</si>
  <si>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</si>
  <si>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</si>
  <si>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</si>
  <si>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</si>
  <si>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</si>
  <si>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</si>
  <si>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</si>
  <si>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</si>
  <si>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</si>
  <si>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</si>
  <si>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</si>
  <si>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</si>
  <si>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</si>
  <si>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</si>
  <si>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</si>
  <si>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</si>
  <si>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</si>
  <si>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</si>
  <si>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</si>
  <si>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</si>
  <si>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</si>
  <si>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</si>
  <si>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</si>
  <si>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</si>
  <si>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</si>
  <si>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</si>
  <si>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</si>
  <si>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</si>
  <si>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</si>
  <si>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</si>
  <si>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</si>
  <si>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</si>
  <si>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</si>
  <si>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</si>
  <si>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</si>
  <si>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</si>
  <si>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</si>
  <si>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</si>
  <si>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</si>
  <si>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</si>
  <si>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</si>
  <si>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</si>
  <si>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</si>
  <si>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</si>
  <si>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</si>
  <si>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</si>
  <si>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</si>
  <si>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</si>
  <si>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</si>
  <si>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</si>
  <si>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</si>
  <si>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</si>
  <si>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</si>
  <si>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</si>
  <si>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</si>
  <si>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</si>
  <si>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</si>
  <si>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</si>
  <si>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</si>
  <si>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</si>
  <si>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</si>
  <si>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</si>
  <si>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</si>
  <si>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</si>
  <si>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</si>
  <si>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</si>
  <si>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</si>
  <si>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</si>
  <si>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</si>
  <si>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</si>
  <si>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</si>
  <si>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</si>
  <si>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</si>
  <si>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</si>
  <si>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</si>
  <si>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</si>
  <si>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</si>
  <si>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</si>
  <si>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</si>
  <si>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</si>
  <si>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</si>
  <si>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</si>
  <si>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</si>
  <si>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</si>
  <si>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</si>
  <si>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</si>
  <si>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</si>
  <si>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</si>
  <si>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</si>
  <si>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</si>
  <si>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</si>
  <si>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</si>
  <si>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</si>
  <si>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</si>
  <si>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</si>
  <si>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</si>
  <si>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</si>
  <si>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</si>
  <si>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</si>
  <si>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</si>
  <si>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</si>
  <si>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</si>
  <si>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</si>
  <si>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</si>
  <si>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</si>
  <si>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</si>
  <si>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</si>
  <si>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</si>
  <si>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</si>
  <si>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</si>
  <si>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</si>
  <si>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</si>
  <si>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</si>
  <si>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</si>
  <si>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</si>
  <si>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</si>
  <si>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</si>
  <si>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</si>
  <si>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</si>
  <si>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</si>
  <si>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</si>
  <si>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</si>
  <si>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</si>
  <si>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</si>
  <si>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</si>
  <si>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</si>
  <si>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</si>
  <si>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</si>
  <si>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</si>
  <si>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</si>
  <si>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</si>
  <si>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</si>
  <si>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</si>
  <si>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</si>
  <si>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</si>
  <si>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</si>
  <si>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</si>
  <si>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</si>
  <si>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</si>
  <si>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</si>
  <si>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</si>
  <si>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</si>
  <si>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</si>
  <si>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</si>
  <si>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</si>
  <si>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</si>
  <si>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</si>
  <si>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</si>
  <si>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</si>
  <si>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</si>
  <si>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</si>
  <si>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</si>
  <si>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</si>
  <si>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</si>
  <si>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</si>
  <si>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</si>
  <si>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</si>
  <si>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</si>
  <si>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</si>
  <si>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</si>
  <si>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</si>
  <si>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</si>
  <si>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</si>
  <si>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</si>
  <si>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</si>
  <si>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</si>
  <si>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</si>
  <si>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</si>
  <si>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</si>
  <si>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</si>
  <si>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</si>
  <si>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</si>
  <si>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</si>
  <si>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</si>
  <si>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</si>
  <si>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</si>
  <si>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</si>
  <si>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</si>
  <si>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</si>
  <si>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</si>
  <si>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</si>
  <si>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</si>
  <si>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</si>
  <si>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</si>
  <si>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</si>
  <si>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</si>
  <si>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</si>
  <si>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</si>
  <si>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</si>
  <si>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</si>
  <si>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</si>
  <si>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</si>
  <si>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</si>
  <si>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</si>
  <si>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</si>
  <si>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</si>
  <si>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</si>
  <si>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</si>
  <si>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</si>
  <si>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</si>
  <si>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</si>
  <si>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</si>
  <si>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</si>
  <si>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</si>
  <si>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</si>
  <si>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</si>
  <si>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</si>
  <si>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</si>
  <si>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</si>
  <si>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</si>
  <si>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</si>
  <si>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</si>
  <si>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</si>
  <si>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</si>
  <si>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</si>
  <si>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</si>
  <si>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</si>
  <si>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</si>
  <si>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</si>
  <si>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</si>
  <si>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</si>
  <si>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</si>
  <si>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</si>
  <si>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</si>
  <si>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</si>
  <si>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</si>
  <si>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</si>
  <si>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</si>
  <si>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</si>
  <si>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</si>
  <si>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</si>
  <si>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</si>
  <si>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</si>
  <si>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</si>
  <si>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</si>
  <si>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</si>
  <si>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</si>
  <si>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</si>
  <si>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</si>
  <si>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</si>
  <si>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</si>
  <si>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</si>
  <si>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</si>
  <si>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</si>
  <si>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</si>
  <si>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</si>
  <si>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</si>
  <si>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</si>
  <si>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</si>
  <si>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</si>
  <si>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</si>
  <si>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</si>
  <si>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</si>
  <si>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</si>
  <si>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</si>
  <si>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</si>
  <si>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</si>
  <si>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</si>
  <si>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</si>
  <si>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</si>
  <si>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</si>
  <si>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</si>
  <si>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</si>
  <si>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</si>
  <si>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</si>
  <si>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</si>
  <si>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</si>
  <si>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</si>
  <si>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</si>
  <si>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</si>
  <si>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</si>
  <si>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</si>
  <si>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</si>
  <si>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</si>
  <si>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</si>
  <si>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</si>
  <si>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</si>
  <si>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</si>
  <si>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</si>
  <si>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</si>
  <si>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</si>
  <si>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</si>
  <si>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</si>
  <si>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</si>
  <si>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</si>
  <si>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</si>
  <si>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</si>
  <si>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</si>
  <si>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</si>
  <si>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</si>
  <si>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</si>
  <si>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</si>
  <si>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</si>
  <si>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</si>
  <si>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</si>
  <si>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</si>
  <si>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</si>
  <si>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</si>
  <si>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</si>
  <si>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</si>
  <si>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</si>
  <si>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</si>
  <si>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</si>
  <si>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</si>
  <si>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</si>
  <si>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</si>
  <si>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</si>
  <si>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</si>
  <si>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</si>
  <si>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</si>
  <si>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</si>
  <si>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</si>
  <si>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</si>
  <si>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</si>
  <si>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</si>
  <si>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</si>
  <si>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</si>
  <si>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</si>
  <si>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</si>
  <si>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</si>
  <si>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</si>
  <si>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</si>
  <si>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</si>
  <si>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</si>
  <si>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</si>
  <si>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</si>
  <si>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</si>
  <si>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</si>
  <si>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</si>
  <si>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</si>
  <si>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</si>
  <si>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</si>
  <si>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</si>
  <si>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</si>
  <si>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</si>
  <si>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</si>
  <si>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</si>
  <si>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</si>
  <si>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</si>
  <si>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</si>
  <si>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</si>
  <si>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</si>
  <si>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</si>
  <si>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</si>
  <si>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</si>
  <si>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</si>
  <si>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</si>
  <si>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</si>
  <si>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</si>
  <si>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</si>
  <si>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</si>
  <si>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</si>
  <si>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</si>
  <si>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</si>
  <si>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</si>
  <si>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</si>
  <si>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</si>
  <si>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</si>
  <si>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</si>
  <si>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</si>
  <si>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</si>
  <si>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</si>
  <si>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</si>
  <si>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</si>
  <si>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</si>
  <si>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</si>
  <si>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</si>
  <si>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</si>
  <si>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</si>
  <si>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</si>
  <si>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</si>
  <si>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</si>
  <si>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</si>
  <si>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</si>
  <si>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</si>
  <si>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</si>
  <si>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</si>
  <si>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</si>
  <si>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</si>
  <si>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</si>
  <si>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</si>
  <si>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</si>
  <si>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</si>
  <si>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</si>
  <si>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</si>
  <si>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</si>
  <si>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</si>
  <si>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</si>
  <si>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</si>
  <si>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</si>
  <si>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</si>
  <si>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</si>
  <si>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</si>
  <si>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</si>
  <si>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</si>
  <si>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</si>
  <si>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</si>
  <si>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</si>
  <si>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</si>
  <si>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</si>
  <si>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</si>
  <si>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</si>
  <si>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</si>
  <si>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</si>
  <si>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</si>
  <si>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</si>
  <si>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</si>
  <si>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</si>
  <si>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</si>
  <si>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</si>
  <si>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</si>
  <si>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</si>
  <si>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</si>
  <si>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</si>
  <si>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</si>
  <si>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</si>
  <si>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</si>
  <si>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</si>
  <si>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</si>
  <si>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</si>
  <si>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</si>
  <si>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</si>
  <si>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</si>
  <si>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</si>
  <si>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</si>
  <si>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</si>
  <si>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</si>
  <si>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</si>
  <si>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</si>
  <si>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</si>
  <si>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</si>
  <si>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</si>
  <si>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</si>
  <si>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</si>
  <si>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</si>
  <si>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</si>
  <si>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</si>
  <si>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</si>
  <si>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</si>
  <si>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</si>
  <si>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</si>
  <si>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</si>
  <si>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</si>
  <si>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</si>
  <si>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</si>
  <si>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</si>
  <si>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</si>
  <si>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</si>
  <si>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</si>
  <si>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</si>
  <si>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</si>
  <si>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</si>
  <si>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</si>
  <si>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</si>
  <si>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</si>
  <si>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</si>
  <si>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</si>
  <si>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</si>
  <si>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</si>
  <si>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</si>
  <si>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</si>
  <si>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</si>
  <si>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</si>
  <si>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</si>
  <si>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</si>
  <si>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</si>
  <si>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</si>
  <si>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</si>
  <si>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</si>
  <si>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</si>
  <si>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</si>
  <si>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</si>
  <si>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</si>
  <si>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</si>
  <si>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</si>
  <si>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</si>
  <si>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</si>
  <si>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</si>
  <si>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</si>
  <si>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</si>
  <si>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</si>
  <si>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</si>
  <si>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</si>
  <si>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</si>
  <si>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</si>
  <si>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</si>
  <si>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</si>
  <si>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</si>
  <si>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</si>
  <si>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</si>
  <si>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</si>
  <si>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</si>
  <si>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</si>
  <si>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</si>
  <si>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</si>
  <si>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</si>
  <si>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</si>
  <si>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</si>
  <si>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</si>
  <si>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</si>
  <si>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</si>
  <si>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</si>
  <si>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</si>
  <si>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</si>
  <si>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</si>
  <si>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</si>
  <si>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</si>
  <si>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</si>
  <si>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</si>
  <si>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</si>
  <si>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</si>
  <si>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</si>
  <si>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</si>
  <si>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</si>
  <si>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</si>
  <si>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</si>
  <si>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</si>
  <si>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</si>
  <si>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</si>
  <si>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</si>
  <si>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</si>
  <si>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</si>
  <si>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</si>
  <si>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</si>
  <si>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</si>
  <si>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</si>
  <si>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</si>
  <si>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</si>
  <si>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</si>
  <si>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</si>
  <si>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</si>
  <si>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</si>
  <si>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</si>
  <si>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</si>
  <si>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</si>
  <si>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</si>
  <si>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</si>
  <si>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</si>
  <si>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</si>
  <si>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</si>
  <si>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</si>
  <si>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</si>
  <si>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</si>
  <si>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</si>
  <si>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</si>
  <si>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</si>
  <si>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</si>
  <si>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</si>
  <si>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</si>
  <si>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</si>
  <si>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</si>
  <si>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</si>
  <si>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</si>
  <si>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</si>
  <si>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</si>
  <si>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</si>
  <si>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</si>
  <si>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</si>
  <si>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</si>
  <si>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</si>
  <si>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</si>
  <si>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</si>
  <si>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</si>
  <si>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</si>
  <si>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</si>
  <si>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</si>
  <si>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</si>
  <si>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</si>
  <si>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</si>
  <si>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</si>
  <si>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</si>
  <si>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</si>
  <si>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</si>
  <si>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</si>
  <si>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</si>
  <si>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</si>
  <si>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</si>
  <si>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</si>
  <si>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</si>
  <si>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</si>
  <si>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</si>
  <si>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</si>
  <si>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</si>
  <si>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</si>
  <si>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</si>
  <si>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</si>
  <si>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</si>
  <si>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</si>
  <si>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</si>
  <si>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</si>
  <si>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</si>
  <si>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</si>
  <si>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</si>
  <si>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</si>
  <si>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</si>
  <si>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</si>
  <si>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</si>
  <si>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</si>
  <si>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</si>
  <si>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</si>
  <si>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</si>
  <si>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</si>
  <si>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</si>
  <si>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</si>
  <si>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</si>
  <si>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</si>
  <si>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</si>
  <si>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</si>
  <si>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</si>
  <si>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</si>
  <si>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</si>
  <si>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</si>
  <si>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</si>
  <si>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</si>
  <si>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</si>
  <si>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</si>
  <si>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</si>
  <si>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</si>
  <si>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</si>
  <si>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</si>
  <si>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</si>
  <si>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</si>
  <si>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</si>
  <si>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</si>
  <si>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</si>
  <si>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</si>
  <si>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</si>
  <si>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</si>
  <si>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</si>
  <si>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</si>
  <si>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</si>
  <si>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</si>
  <si>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</si>
  <si>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</si>
  <si>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</si>
  <si>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</si>
  <si>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</si>
  <si>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</si>
  <si>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</si>
  <si>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</si>
  <si>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</si>
  <si>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</si>
  <si>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</si>
  <si>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</si>
  <si>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</si>
  <si>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</si>
  <si>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</si>
  <si>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</si>
  <si>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</si>
  <si>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</si>
  <si>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</si>
  <si>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</si>
  <si>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</si>
  <si>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</si>
  <si>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</si>
  <si>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</si>
  <si>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</si>
  <si>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</si>
  <si>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</si>
  <si>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</si>
  <si>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</si>
  <si>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</si>
  <si>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</si>
  <si>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</si>
  <si>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</si>
  <si>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</si>
  <si>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</si>
  <si>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</si>
  <si>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</si>
  <si>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</si>
  <si>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</si>
  <si>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</si>
  <si>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</si>
  <si>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</si>
  <si>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</si>
  <si>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</si>
  <si>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</si>
  <si>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</si>
  <si>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</si>
  <si>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</si>
  <si>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</si>
  <si>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</si>
  <si>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</si>
  <si>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</si>
  <si>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</si>
  <si>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</si>
  <si>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</si>
  <si>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</si>
  <si>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</si>
  <si>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</si>
  <si>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</si>
  <si>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</si>
  <si>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</si>
  <si>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</si>
  <si>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</si>
  <si>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</si>
  <si>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</si>
  <si>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</si>
  <si>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</si>
  <si>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</si>
  <si>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</si>
  <si>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</si>
  <si>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</si>
  <si>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</si>
  <si>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</si>
  <si>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</si>
  <si>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</si>
  <si>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</si>
  <si>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</si>
  <si>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</si>
  <si>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</si>
  <si>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</si>
  <si>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</si>
  <si>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</si>
  <si>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</si>
  <si>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</si>
  <si>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</si>
  <si>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</si>
  <si>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</si>
  <si>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</si>
  <si>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</si>
  <si>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</si>
  <si>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</si>
  <si>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</si>
  <si>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</si>
  <si>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</si>
  <si>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</si>
  <si>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</si>
  <si>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</si>
  <si>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</si>
  <si>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</si>
  <si>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</si>
  <si>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</si>
  <si>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</si>
  <si>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</si>
  <si>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</si>
  <si>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</si>
  <si>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</si>
  <si>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</si>
  <si>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</si>
  <si>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</si>
  <si>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</si>
  <si>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</si>
  <si>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</si>
  <si>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</si>
  <si>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</si>
  <si>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</si>
  <si>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</si>
  <si>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</si>
  <si>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</si>
  <si>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</si>
  <si>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</si>
  <si>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</si>
  <si>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</si>
  <si>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</si>
  <si>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</si>
  <si>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</si>
  <si>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</si>
  <si>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</si>
  <si>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</si>
  <si>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</si>
  <si>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</si>
  <si>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</si>
  <si>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</si>
  <si>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</si>
  <si>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</si>
  <si>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</si>
  <si>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</si>
  <si>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</si>
  <si>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</si>
  <si>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</si>
  <si>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</si>
  <si>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</si>
  <si>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</si>
  <si>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</si>
  <si>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</si>
  <si>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</si>
  <si>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</si>
  <si>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</si>
  <si>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</si>
  <si>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</si>
  <si>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</si>
  <si>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</si>
  <si>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</si>
  <si>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</si>
  <si>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</si>
  <si>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</si>
  <si>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</si>
  <si>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</si>
  <si>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</si>
  <si>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</si>
  <si>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</si>
  <si>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</si>
  <si>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</si>
  <si>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</si>
  <si>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</si>
  <si>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</si>
  <si>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</si>
  <si>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</si>
  <si>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</si>
  <si>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</si>
  <si>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</si>
  <si>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</si>
  <si>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</si>
  <si>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</si>
  <si>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</si>
  <si>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</si>
  <si>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</si>
  <si>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</si>
  <si>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</si>
  <si>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</si>
  <si>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</si>
  <si>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</si>
  <si>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</si>
  <si>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</si>
  <si>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</si>
  <si>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</si>
  <si>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</si>
  <si>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</si>
  <si>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</si>
  <si>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</si>
  <si>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</si>
  <si>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</si>
  <si>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</si>
  <si>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</si>
  <si>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</si>
  <si>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</si>
  <si>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</si>
  <si>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</si>
  <si>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</si>
  <si>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</si>
  <si>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</si>
  <si>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</si>
  <si>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</si>
  <si>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</si>
  <si>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</si>
  <si>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</si>
  <si>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</si>
  <si>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</si>
  <si>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</si>
  <si>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</si>
  <si>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</si>
  <si>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</si>
  <si>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</si>
  <si>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</si>
  <si>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</si>
  <si>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</si>
  <si>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</si>
  <si>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</si>
  <si>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</si>
  <si>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</si>
  <si>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</si>
  <si>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</si>
  <si>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</si>
  <si>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</si>
  <si>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</si>
  <si>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</si>
  <si>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</si>
  <si>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</si>
  <si>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</si>
  <si>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</si>
  <si>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</si>
  <si>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</si>
  <si>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</si>
  <si>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</si>
  <si>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</si>
  <si>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</si>
  <si>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</si>
  <si>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</si>
  <si>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</si>
  <si>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</si>
  <si>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</si>
  <si>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</si>
  <si>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</si>
  <si>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</si>
  <si>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</si>
  <si>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</si>
  <si>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</si>
  <si>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</si>
  <si>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</si>
  <si>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</si>
  <si>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</si>
  <si>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</si>
  <si>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</si>
  <si>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</si>
  <si>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</si>
  <si>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</si>
  <si>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</si>
  <si>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</si>
  <si>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</si>
  <si>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</si>
  <si>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</si>
  <si>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</si>
  <si>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</si>
  <si>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</si>
  <si>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</si>
  <si>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</si>
  <si>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</si>
  <si>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</si>
  <si>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</si>
  <si>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</si>
  <si>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</si>
  <si>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</si>
  <si>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</si>
  <si>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</si>
  <si>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</si>
  <si>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</si>
  <si>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</si>
  <si>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</si>
  <si>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</si>
  <si>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</si>
  <si>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</si>
  <si>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</si>
  <si>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</si>
  <si>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</si>
  <si>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</si>
  <si>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</si>
  <si>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</si>
  <si>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</si>
  <si>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</si>
  <si>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</si>
  <si>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</si>
  <si>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</si>
  <si>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</si>
  <si>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</si>
  <si>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</si>
  <si>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</si>
  <si>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</si>
  <si>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</si>
  <si>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</si>
  <si>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</si>
  <si>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</si>
  <si>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</si>
  <si>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</si>
  <si>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</si>
  <si>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</si>
  <si>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</si>
  <si>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</si>
  <si>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</si>
  <si>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</si>
  <si>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</si>
  <si>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</si>
  <si>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</si>
  <si>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</si>
  <si>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</si>
  <si>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</si>
  <si>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</si>
  <si>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</si>
  <si>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</si>
  <si>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</si>
  <si>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</si>
  <si>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</si>
  <si>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</si>
  <si>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</si>
  <si>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</si>
  <si>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</si>
  <si>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</si>
  <si>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</si>
  <si>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</si>
  <si>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</si>
  <si>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</si>
  <si>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</si>
  <si>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</si>
  <si>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</si>
  <si>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</si>
  <si>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</si>
  <si>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</si>
  <si>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</si>
  <si>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</si>
  <si>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</si>
  <si>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</si>
  <si>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</si>
  <si>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</si>
  <si>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</si>
  <si>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</si>
  <si>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</si>
  <si>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</si>
  <si>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</si>
  <si>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</si>
  <si>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</si>
  <si>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</si>
  <si>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</si>
  <si>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</si>
  <si>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</si>
  <si>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</si>
  <si>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</si>
  <si>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</si>
  <si>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</si>
  <si>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</si>
  <si>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</si>
  <si>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</si>
  <si>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</si>
  <si>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</si>
  <si>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</si>
  <si>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</si>
  <si>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</si>
  <si>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</si>
  <si>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</si>
  <si>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</si>
  <si>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</si>
  <si>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</si>
  <si>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</si>
  <si>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</si>
  <si>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</si>
  <si>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</si>
  <si>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</si>
  <si>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</si>
  <si>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</si>
  <si>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</si>
  <si>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</si>
  <si>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</si>
  <si>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</si>
  <si>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</si>
  <si>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</si>
  <si>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</si>
  <si>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</si>
  <si>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</si>
  <si>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</si>
  <si>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</si>
  <si>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</si>
  <si>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</si>
  <si>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</si>
  <si>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</si>
  <si>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</si>
  <si>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</si>
  <si>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</si>
  <si>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</si>
  <si>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</si>
  <si>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</si>
  <si>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</si>
  <si>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</si>
  <si>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</si>
  <si>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</si>
  <si>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</si>
  <si>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</si>
  <si>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</si>
  <si>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</si>
  <si>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</si>
  <si>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</si>
  <si>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</si>
  <si>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</si>
  <si>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</si>
  <si>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</si>
  <si>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</si>
  <si>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</si>
  <si>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</si>
  <si>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</si>
  <si>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</si>
  <si>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</si>
  <si>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</si>
  <si>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</si>
  <si>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</si>
  <si>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</si>
  <si>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</si>
  <si>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</si>
  <si>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</si>
  <si>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</si>
  <si>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</si>
  <si>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</si>
  <si>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</si>
  <si>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</si>
  <si>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</si>
  <si>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</si>
  <si>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</si>
  <si>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</si>
  <si>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</si>
  <si>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</si>
  <si>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</si>
  <si>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</si>
  <si>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</si>
  <si>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</si>
  <si>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</si>
  <si>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</si>
  <si>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</si>
  <si>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</si>
  <si>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</si>
  <si>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</si>
  <si>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</si>
  <si>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</si>
  <si>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</si>
  <si>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</si>
  <si>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</si>
  <si>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</si>
  <si>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</si>
  <si>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</si>
  <si>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</si>
  <si>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</si>
  <si>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</si>
  <si>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</si>
  <si>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</si>
  <si>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</si>
  <si>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</si>
  <si>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</si>
  <si>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</si>
  <si>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</si>
  <si>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</si>
  <si>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</si>
  <si>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</si>
  <si>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</si>
  <si>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</si>
  <si>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</si>
  <si>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</si>
  <si>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</si>
  <si>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</si>
  <si>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</si>
  <si>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</si>
  <si>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</si>
  <si>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</si>
  <si>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</si>
  <si>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</si>
  <si>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</si>
  <si>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</si>
  <si>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</si>
  <si>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</si>
  <si>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</si>
  <si>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</si>
  <si>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</si>
  <si>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</si>
  <si>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</si>
  <si>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</si>
  <si>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</si>
  <si>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</si>
  <si>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</si>
  <si>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</si>
  <si>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</si>
  <si>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</si>
  <si>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</si>
  <si>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</si>
  <si>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</si>
  <si>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</si>
  <si>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</si>
  <si>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</si>
  <si>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</si>
  <si>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</si>
  <si>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</si>
  <si>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</si>
  <si>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</si>
  <si>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</si>
  <si>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</si>
  <si>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</si>
  <si>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</si>
  <si>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</si>
  <si>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</si>
  <si>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</si>
  <si>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</si>
  <si>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</si>
  <si>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</si>
  <si>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</si>
  <si>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</si>
  <si>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</si>
  <si>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</si>
  <si>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</si>
  <si>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</si>
  <si>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</si>
  <si>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</si>
  <si>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</si>
  <si>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</si>
  <si>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</si>
  <si>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</si>
  <si>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</si>
  <si>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</si>
  <si>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</si>
  <si>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</si>
  <si>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</si>
  <si>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</si>
  <si>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</si>
  <si>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</si>
  <si>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</si>
  <si>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</si>
  <si>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</si>
  <si>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</si>
  <si>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</si>
  <si>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</si>
  <si>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</si>
  <si>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</si>
  <si>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</si>
  <si>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</si>
  <si>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</si>
  <si>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</si>
  <si>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</si>
  <si>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</si>
  <si>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</si>
  <si>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</si>
  <si>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</si>
  <si>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</si>
  <si>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</si>
  <si>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</si>
  <si>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</si>
  <si>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</si>
  <si>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</si>
  <si>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</si>
  <si>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</si>
  <si>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</si>
  <si>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</si>
  <si>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</si>
  <si>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</si>
  <si>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</si>
  <si>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</si>
  <si>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</si>
  <si>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</si>
  <si>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</si>
  <si>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</si>
  <si>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</si>
  <si>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</si>
  <si>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</si>
  <si>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</si>
  <si>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</si>
  <si>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</si>
  <si>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</si>
  <si>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</si>
  <si>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</si>
  <si>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</si>
  <si>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</si>
  <si>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</si>
  <si>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</si>
  <si>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</si>
  <si>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</si>
  <si>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</si>
  <si>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</si>
  <si>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</si>
  <si>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</si>
  <si>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</si>
  <si>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</si>
  <si>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</si>
  <si>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</si>
  <si>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</si>
  <si>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</si>
  <si>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</si>
  <si>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</si>
  <si>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</si>
  <si>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</si>
  <si>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</si>
  <si>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</si>
  <si>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</si>
  <si>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</si>
  <si>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</si>
  <si>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</si>
  <si>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</si>
  <si>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</si>
  <si>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</si>
  <si>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</si>
  <si>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</si>
  <si>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</si>
  <si>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</si>
  <si>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</si>
  <si>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</si>
  <si>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</si>
  <si>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</si>
  <si>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</si>
  <si>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</si>
  <si>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</si>
  <si>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</si>
  <si>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</si>
  <si>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</si>
  <si>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</si>
  <si>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</si>
  <si>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</si>
  <si>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</si>
  <si>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</si>
  <si>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</si>
  <si>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</si>
  <si>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</si>
  <si>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</si>
  <si>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</si>
  <si>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</si>
  <si>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</si>
  <si>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</si>
  <si>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</si>
  <si>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</si>
  <si>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</si>
  <si>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</si>
  <si>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</si>
  <si>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</si>
  <si>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</si>
  <si>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</si>
  <si>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</si>
  <si>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</si>
  <si>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</si>
  <si>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</si>
  <si>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</si>
  <si>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</si>
  <si>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</si>
  <si>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</si>
  <si>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</si>
  <si>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</si>
  <si>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</si>
  <si>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</si>
  <si>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</si>
  <si>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</si>
  <si>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</si>
  <si>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</si>
  <si>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</si>
  <si>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</si>
  <si>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</si>
  <si>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</si>
  <si>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</si>
  <si>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</si>
  <si>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</si>
  <si>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</si>
  <si>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</si>
  <si>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</si>
  <si>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</si>
  <si>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</si>
  <si>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</si>
  <si>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</si>
  <si>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</si>
  <si>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</si>
  <si>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</si>
  <si>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</si>
  <si>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</si>
  <si>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</si>
  <si>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</si>
  <si>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</si>
  <si>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</si>
  <si>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</si>
  <si>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</si>
  <si>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</si>
  <si>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</si>
  <si>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</si>
  <si>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</si>
  <si>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</si>
  <si>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</si>
  <si>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</si>
  <si>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</si>
  <si>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</si>
  <si>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</si>
  <si>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</si>
  <si>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</si>
  <si>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</si>
  <si>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</si>
  <si>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</si>
  <si>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</si>
  <si>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</si>
  <si>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</si>
  <si>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</si>
  <si>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</si>
  <si>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</si>
  <si>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</si>
  <si>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</si>
  <si>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</si>
  <si>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</si>
  <si>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</si>
  <si>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</si>
  <si>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</si>
  <si>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</si>
  <si>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</si>
  <si>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</si>
  <si>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</si>
  <si>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</si>
  <si>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</si>
  <si>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</si>
  <si>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</si>
  <si>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</si>
  <si>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</si>
  <si>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</si>
  <si>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</si>
  <si>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</si>
  <si>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</si>
  <si>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</si>
  <si>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</si>
  <si>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</si>
  <si>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</si>
  <si>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</si>
  <si>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</si>
  <si>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</si>
  <si>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</si>
  <si>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</si>
  <si>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</si>
  <si>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</si>
  <si>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</si>
  <si>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</si>
  <si>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</si>
  <si>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</si>
  <si>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</si>
  <si>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</si>
  <si>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</si>
  <si>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</si>
  <si>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</si>
  <si>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</si>
  <si>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</si>
  <si>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</si>
  <si>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</si>
  <si>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</si>
  <si>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</si>
  <si>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</si>
  <si>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</si>
  <si>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</si>
  <si>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</si>
  <si>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</si>
  <si>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</si>
  <si>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</si>
  <si>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</si>
  <si>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</si>
  <si>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</si>
  <si>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</si>
  <si>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</si>
  <si>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</si>
  <si>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</si>
  <si>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</si>
  <si>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</si>
  <si>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</si>
  <si>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</si>
  <si>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</si>
  <si>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</si>
  <si>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</si>
  <si>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</si>
  <si>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</si>
  <si>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</si>
  <si>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</si>
  <si>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</si>
  <si>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</si>
  <si>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</si>
  <si>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</si>
  <si>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</si>
  <si>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</si>
  <si>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</si>
  <si>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</si>
  <si>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</si>
  <si>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</si>
  <si>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</si>
  <si>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</si>
  <si>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</si>
  <si>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</si>
  <si>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</si>
  <si>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</si>
  <si>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</si>
  <si>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</si>
  <si>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</si>
  <si>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</si>
  <si>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</si>
  <si>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</si>
  <si>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</si>
  <si>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</si>
  <si>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</si>
  <si>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</si>
  <si>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</si>
  <si>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</si>
  <si>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</si>
  <si>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</si>
  <si>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</si>
  <si>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</si>
  <si>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</si>
  <si>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</si>
  <si>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</si>
  <si>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</si>
  <si>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</si>
  <si>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</si>
  <si>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</si>
  <si>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</si>
  <si>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</si>
  <si>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</si>
  <si>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</si>
  <si>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</si>
  <si>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</si>
  <si>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</si>
  <si>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</si>
  <si>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</si>
  <si>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</si>
  <si>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</si>
  <si>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</si>
  <si>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</si>
  <si>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</si>
  <si>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</si>
  <si>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</si>
  <si>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</si>
  <si>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</si>
  <si>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</si>
  <si>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</si>
  <si>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</si>
  <si>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</si>
  <si>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</si>
  <si>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</si>
  <si>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</si>
  <si>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</si>
  <si>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</si>
  <si>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</si>
  <si>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</si>
  <si>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</si>
  <si>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</si>
  <si>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</si>
  <si>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</si>
  <si>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</si>
  <si>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</si>
  <si>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</si>
  <si>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</si>
  <si>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</si>
  <si>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</si>
  <si>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</si>
  <si>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</si>
  <si>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</si>
  <si>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</si>
  <si>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</si>
  <si>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</si>
  <si>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</si>
  <si>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</si>
  <si>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</si>
  <si>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</si>
  <si>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</si>
  <si>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</si>
  <si>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</si>
  <si>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</si>
  <si>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</si>
  <si>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</si>
  <si>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</si>
  <si>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</si>
  <si>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</si>
  <si>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</si>
  <si>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</si>
  <si>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</si>
  <si>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</si>
  <si>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</si>
  <si>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</si>
  <si>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</si>
  <si>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</si>
  <si>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</si>
  <si>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</si>
  <si>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</si>
  <si>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</si>
  <si>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</si>
  <si>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</si>
  <si>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</si>
  <si>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</si>
  <si>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</si>
  <si>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</si>
  <si>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</si>
  <si>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</si>
  <si>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</si>
  <si>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</si>
  <si>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</si>
  <si>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</si>
  <si>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</si>
  <si>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</si>
  <si>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</si>
  <si>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</si>
  <si>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</si>
  <si>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</si>
  <si>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</si>
  <si>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</si>
  <si>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</si>
  <si>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</si>
  <si>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</si>
  <si>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</si>
  <si>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</si>
  <si>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</si>
  <si>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</si>
  <si>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</si>
  <si>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</si>
  <si>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</si>
  <si>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</si>
  <si>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</si>
  <si>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</si>
  <si>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</si>
  <si>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</si>
  <si>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</si>
  <si>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</si>
  <si>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</si>
  <si>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</si>
  <si>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</si>
  <si>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</si>
  <si>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</si>
  <si>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</si>
  <si>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</si>
  <si>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</si>
  <si>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</si>
  <si>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</si>
  <si>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</si>
  <si>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</si>
  <si>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</si>
  <si>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</si>
  <si>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</si>
  <si>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</si>
  <si>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</si>
  <si>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</si>
  <si>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</si>
  <si>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</si>
  <si>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</si>
  <si>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</si>
  <si>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</si>
  <si>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</si>
  <si>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</si>
  <si>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</si>
  <si>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</si>
  <si>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</si>
  <si>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</si>
  <si>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</si>
  <si>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</si>
  <si>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</si>
  <si>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</si>
  <si>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</si>
  <si>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</si>
  <si>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</si>
  <si>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</si>
  <si>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</si>
  <si>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</si>
  <si>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</si>
  <si>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</si>
  <si>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</si>
  <si>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</si>
  <si>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</si>
  <si>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</si>
  <si>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</si>
  <si>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</si>
  <si>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</si>
  <si>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</si>
  <si>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</si>
  <si>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</si>
  <si>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</si>
  <si>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</si>
  <si>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</si>
  <si>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</si>
  <si>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</si>
  <si>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</si>
  <si>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</si>
  <si>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</si>
  <si>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</si>
  <si>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</si>
  <si>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</si>
  <si>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</si>
  <si>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</si>
  <si>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</si>
  <si>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</si>
  <si>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</si>
  <si>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</si>
  <si>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</si>
  <si>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</si>
  <si>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</si>
  <si>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</si>
  <si>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</si>
  <si>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</si>
  <si>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</si>
  <si>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</si>
  <si>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</si>
  <si>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</si>
  <si>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</si>
  <si>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</si>
  <si>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</si>
  <si>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</si>
  <si>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</si>
  <si>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</si>
  <si>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</si>
  <si>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</si>
  <si>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</si>
  <si>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</si>
  <si>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</si>
  <si>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</si>
  <si>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</si>
  <si>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</si>
  <si>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</si>
  <si>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</si>
  <si>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</si>
  <si>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</si>
  <si>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</si>
  <si>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</si>
  <si>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</si>
  <si>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</si>
  <si>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</si>
  <si>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</si>
  <si>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</si>
  <si>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</si>
  <si>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</si>
  <si>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</si>
  <si>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</si>
  <si>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</si>
  <si>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</si>
  <si>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</si>
  <si>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</si>
  <si>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</si>
  <si>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</si>
  <si>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</si>
  <si>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</si>
  <si>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</si>
  <si>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</si>
  <si>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</si>
  <si>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</si>
  <si>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</si>
  <si>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</si>
  <si>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</si>
  <si>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</si>
  <si>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</si>
  <si>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</si>
  <si>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</si>
  <si>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</si>
  <si>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</si>
  <si>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</si>
  <si>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</si>
  <si>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</si>
  <si>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</si>
  <si>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</si>
  <si>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</si>
  <si>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</si>
  <si>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</si>
  <si>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</si>
  <si>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</si>
  <si>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</si>
  <si>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</si>
  <si>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</si>
  <si>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</si>
  <si>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</si>
  <si>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</si>
  <si>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</si>
  <si>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</si>
  <si>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</si>
  <si>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</si>
  <si>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</si>
  <si>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</si>
  <si>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</si>
  <si>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</si>
  <si>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</si>
  <si>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</si>
  <si>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</si>
  <si>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</si>
  <si>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</si>
  <si>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</si>
  <si>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</si>
  <si>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</si>
  <si>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</si>
  <si>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</si>
  <si>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</si>
  <si>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</si>
  <si>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</si>
  <si>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</si>
  <si>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</si>
  <si>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</si>
  <si>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</si>
  <si>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</si>
  <si>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</si>
  <si>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</si>
  <si>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</si>
  <si>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</si>
  <si>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</si>
  <si>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</si>
  <si>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</si>
  <si>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</si>
  <si>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</si>
  <si>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</si>
  <si>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</si>
  <si>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</si>
  <si>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</si>
  <si>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</si>
  <si>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</si>
  <si>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</si>
  <si>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</si>
  <si>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</si>
  <si>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</si>
  <si>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</si>
  <si>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</si>
  <si>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</si>
  <si>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</si>
  <si>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</si>
  <si>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</si>
  <si>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</si>
  <si>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</si>
  <si>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</si>
  <si>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</si>
  <si>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</si>
  <si>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</si>
  <si>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</si>
  <si>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</si>
  <si>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</si>
  <si>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</si>
  <si>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</si>
  <si>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</si>
  <si>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</si>
  <si>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</si>
  <si>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</si>
  <si>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</si>
  <si>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</si>
  <si>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</si>
  <si>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</si>
  <si>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</si>
  <si>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</si>
  <si>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</si>
  <si>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</si>
  <si>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</si>
  <si>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</si>
  <si>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</si>
  <si>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</si>
  <si>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</si>
  <si>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</si>
  <si>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</si>
  <si>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</si>
  <si>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</si>
  <si>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</si>
  <si>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</si>
  <si>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</si>
  <si>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</si>
  <si>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</si>
  <si>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</si>
  <si>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</si>
  <si>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</si>
  <si>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</si>
  <si>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</si>
  <si>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</si>
  <si>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</si>
  <si>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</si>
  <si>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</si>
  <si>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</si>
  <si>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</si>
  <si>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</si>
  <si>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</si>
  <si>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</si>
  <si>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</si>
  <si>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</si>
  <si>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</si>
  <si>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</si>
  <si>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</si>
  <si>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</si>
  <si>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</si>
  <si>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</si>
  <si>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</si>
  <si>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</si>
  <si>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</si>
  <si>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</si>
  <si>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</si>
  <si>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</si>
  <si>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</si>
  <si>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</si>
  <si>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</si>
  <si>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</si>
  <si>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</si>
  <si>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</si>
  <si>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</si>
  <si>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</si>
  <si>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</si>
  <si>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</si>
  <si>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</si>
  <si>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</si>
  <si>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</si>
  <si>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</si>
  <si>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</si>
  <si>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</si>
  <si>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</si>
  <si>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</si>
  <si>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</si>
  <si>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</si>
  <si>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</si>
  <si>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</si>
  <si>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</si>
  <si>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</si>
  <si>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</si>
  <si>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</si>
  <si>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</si>
  <si>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</si>
  <si>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</si>
  <si>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</si>
  <si>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</si>
  <si>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</si>
  <si>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</si>
  <si>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</si>
  <si>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</si>
  <si>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</si>
  <si>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</si>
  <si>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</si>
  <si>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</si>
  <si>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</si>
  <si>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</si>
  <si>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</si>
  <si>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</si>
  <si>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</si>
  <si>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</si>
  <si>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</si>
  <si>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</si>
  <si>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</si>
  <si>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</si>
  <si>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</si>
  <si>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</si>
  <si>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</si>
  <si>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</si>
  <si>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</si>
  <si>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</si>
  <si>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</si>
  <si>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</si>
  <si>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</si>
  <si>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</si>
  <si>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</si>
  <si>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</si>
  <si>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</si>
  <si>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</si>
  <si>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</si>
  <si>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</si>
  <si>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</si>
  <si>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</si>
  <si>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</si>
  <si>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</si>
  <si>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</si>
  <si>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</si>
  <si>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</si>
  <si>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</si>
  <si>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</si>
  <si>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</si>
  <si>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</si>
  <si>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</si>
  <si>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</si>
  <si>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</si>
  <si>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</si>
  <si>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</si>
  <si>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</si>
  <si>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</si>
  <si>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</si>
  <si>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</si>
  <si>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</si>
  <si>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</si>
  <si>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</si>
  <si>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</si>
  <si>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</si>
  <si>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</si>
  <si>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</si>
  <si>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</si>
  <si>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</si>
  <si>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</si>
  <si>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</si>
  <si>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</si>
  <si>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</si>
  <si>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</si>
  <si>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</si>
  <si>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</si>
  <si>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</si>
  <si>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</si>
  <si>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</si>
  <si>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</si>
  <si>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</si>
  <si>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</si>
  <si>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</si>
  <si>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</si>
  <si>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</si>
  <si>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</si>
  <si>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</si>
  <si>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</si>
  <si>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</si>
  <si>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</si>
  <si>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</si>
  <si>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</si>
  <si>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</si>
  <si>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</si>
  <si>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</si>
  <si>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</si>
  <si>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</si>
  <si>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</si>
  <si>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</si>
  <si>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</si>
  <si>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</si>
  <si>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</si>
  <si>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</si>
  <si>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</si>
  <si>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</si>
  <si>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</si>
  <si>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</si>
  <si>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</si>
  <si>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</si>
  <si>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</si>
  <si>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</si>
  <si>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</si>
  <si>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</si>
  <si>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</si>
  <si>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</si>
  <si>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</si>
  <si>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</si>
  <si>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</si>
  <si>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</si>
  <si>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</si>
  <si>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</si>
  <si>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</si>
  <si>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</si>
  <si>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</si>
  <si>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</si>
  <si>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</si>
  <si>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</si>
  <si>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</si>
  <si>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</si>
  <si>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</si>
  <si>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</si>
  <si>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</si>
  <si>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</si>
  <si>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</si>
  <si>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</si>
  <si>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</si>
  <si>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</si>
  <si>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</si>
  <si>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</si>
  <si>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</si>
  <si>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</si>
  <si>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</si>
  <si>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</si>
  <si>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</si>
  <si>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</si>
  <si>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</si>
  <si>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</si>
  <si>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</si>
  <si>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</si>
  <si>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</si>
  <si>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</si>
  <si>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</si>
  <si>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</si>
  <si>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</si>
  <si>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</si>
  <si>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</si>
  <si>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</si>
  <si>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</si>
  <si>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</si>
  <si>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</si>
  <si>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</si>
  <si>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</si>
  <si>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</si>
  <si>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</si>
  <si>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</si>
  <si>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</si>
  <si>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</si>
  <si>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</si>
  <si>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</si>
  <si>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</si>
  <si>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</si>
  <si>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</si>
  <si>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</si>
  <si>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</si>
  <si>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</si>
  <si>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</si>
  <si>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</si>
  <si>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</si>
  <si>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</si>
  <si>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</si>
  <si>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</si>
  <si>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</si>
  <si>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</si>
  <si>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</si>
  <si>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</si>
  <si>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</si>
  <si>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</si>
  <si>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</si>
  <si>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</si>
  <si>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</si>
  <si>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</si>
  <si>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</si>
  <si>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</si>
  <si>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</si>
  <si>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</si>
  <si>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</si>
  <si>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</si>
  <si>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</si>
  <si>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</si>
  <si>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</si>
  <si>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</si>
  <si>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</si>
  <si>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</si>
  <si>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</si>
  <si>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</si>
  <si>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</si>
  <si>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</si>
  <si>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</si>
  <si>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</si>
  <si>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</si>
  <si>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</si>
  <si>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</si>
  <si>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</si>
  <si>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</si>
  <si>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</si>
  <si>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</si>
  <si>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</si>
  <si>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</si>
  <si>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</si>
  <si>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</si>
  <si>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</si>
  <si>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</si>
  <si>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</si>
  <si>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</si>
  <si>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</si>
  <si>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</si>
  <si>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</si>
  <si>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</si>
  <si>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</si>
  <si>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</si>
  <si>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</si>
  <si>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</si>
  <si>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</si>
  <si>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</si>
  <si>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</si>
  <si>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</si>
  <si>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</si>
  <si>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</si>
  <si>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</si>
  <si>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</si>
  <si>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</si>
  <si>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</si>
  <si>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</si>
  <si>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</si>
  <si>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</si>
  <si>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</si>
  <si>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</si>
  <si>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</si>
  <si>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</si>
  <si>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</si>
  <si>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</si>
  <si>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</si>
  <si>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</si>
  <si>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</si>
  <si>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</si>
  <si>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</si>
  <si>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</si>
  <si>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</si>
  <si>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</si>
  <si>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</si>
  <si>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</si>
  <si>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</si>
  <si>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</si>
  <si>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</si>
  <si>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</si>
  <si>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</si>
  <si>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</si>
  <si>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</si>
  <si>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</si>
  <si>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</si>
  <si>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</si>
  <si>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</si>
  <si>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</si>
  <si>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</si>
  <si>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</si>
  <si>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</si>
  <si>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</si>
  <si>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</si>
  <si>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</si>
  <si>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</si>
  <si>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</si>
  <si>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</si>
  <si>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</si>
  <si>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</si>
  <si>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</si>
  <si>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</si>
  <si>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</si>
  <si>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</si>
  <si>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</si>
  <si>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</si>
  <si>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</si>
  <si>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</si>
  <si>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</si>
  <si>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</si>
  <si>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</si>
  <si>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</si>
  <si>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</si>
  <si>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</si>
  <si>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</si>
  <si>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</si>
  <si>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</si>
  <si>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</si>
  <si>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</si>
  <si>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</si>
  <si>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</si>
  <si>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</si>
  <si>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</si>
  <si>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</si>
  <si>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</si>
  <si>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</si>
  <si>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</si>
  <si>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</si>
  <si>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</si>
  <si>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</si>
  <si>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</si>
  <si>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</si>
  <si>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</si>
  <si>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</si>
  <si>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</si>
  <si>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</si>
  <si>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</si>
  <si>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</si>
  <si>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</si>
  <si>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</si>
  <si>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</si>
  <si>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</si>
  <si>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</si>
  <si>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</si>
  <si>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</si>
  <si>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</si>
  <si>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</si>
  <si>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</si>
  <si>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</si>
  <si>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</si>
  <si>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</si>
  <si>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</si>
  <si>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</si>
  <si>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</si>
  <si>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</si>
  <si>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</si>
  <si>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</si>
  <si>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</si>
  <si>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</si>
  <si>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</si>
  <si>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</si>
  <si>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</si>
  <si>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</si>
  <si>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</si>
  <si>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</si>
  <si>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</si>
  <si>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</si>
  <si>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</si>
  <si>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</si>
  <si>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</si>
  <si>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</si>
  <si>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</si>
  <si>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</si>
  <si>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</si>
  <si>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</si>
  <si>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</si>
  <si>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</si>
  <si>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</si>
  <si>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</si>
  <si>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</si>
  <si>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</si>
  <si>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</si>
  <si>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</si>
  <si>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</si>
  <si>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</si>
  <si>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</si>
  <si>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</si>
  <si>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</si>
  <si>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</si>
  <si>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</si>
  <si>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</si>
  <si>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</si>
  <si>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</si>
  <si>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</si>
  <si>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</si>
  <si>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</si>
  <si>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</si>
  <si>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</si>
  <si>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</si>
  <si>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</si>
  <si>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</si>
  <si>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</si>
  <si>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</si>
  <si>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</si>
  <si>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</si>
  <si>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</si>
  <si>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</si>
  <si>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</si>
  <si>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</si>
  <si>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</si>
  <si>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</si>
  <si>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</si>
  <si>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</si>
  <si>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</si>
  <si>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</si>
  <si>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</si>
  <si>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</si>
  <si>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</si>
  <si>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</si>
  <si>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</si>
  <si>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</si>
  <si>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</si>
  <si>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</si>
  <si>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</si>
  <si>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</si>
  <si>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</si>
  <si>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</si>
  <si>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</si>
  <si>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</si>
  <si>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</si>
  <si>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</si>
  <si>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</si>
  <si>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</si>
  <si>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</si>
  <si>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</si>
  <si>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</si>
  <si>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</si>
  <si>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</si>
  <si>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</si>
  <si>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</si>
  <si>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</si>
  <si>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</si>
  <si>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</si>
  <si>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</si>
  <si>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</si>
  <si>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</si>
  <si>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</si>
  <si>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</si>
  <si>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</si>
  <si>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</si>
  <si>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</si>
  <si>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</si>
  <si>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</si>
  <si>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</si>
  <si>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</si>
  <si>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</si>
  <si>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</si>
  <si>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</si>
  <si>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</si>
  <si>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</si>
  <si>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</si>
  <si>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</si>
  <si>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</si>
  <si>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</si>
  <si>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</si>
  <si>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</si>
  <si>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</si>
  <si>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</si>
  <si>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</si>
  <si>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</si>
  <si>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</si>
  <si>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</si>
  <si>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</si>
  <si>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</si>
  <si>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</si>
  <si>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</si>
  <si>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</si>
  <si>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</si>
  <si>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</si>
  <si>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</si>
  <si>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</si>
  <si>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</si>
  <si>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</si>
  <si>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</si>
  <si>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</si>
  <si>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</si>
  <si>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</si>
  <si>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</si>
  <si>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</si>
  <si>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</si>
  <si>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</si>
  <si>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</si>
  <si>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</si>
  <si>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</si>
  <si>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</si>
  <si>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</si>
  <si>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</si>
  <si>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</si>
  <si>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</si>
  <si>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</si>
  <si>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</si>
  <si>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</si>
  <si>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</si>
  <si>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</si>
  <si>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</si>
  <si>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</si>
  <si>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</si>
  <si>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</si>
  <si>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</si>
  <si>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</si>
  <si>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</si>
  <si>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</si>
  <si>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</si>
  <si>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</si>
  <si>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</si>
  <si>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</si>
  <si>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</si>
  <si>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</si>
  <si>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</si>
  <si>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</si>
  <si>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</si>
  <si>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</si>
  <si>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</si>
  <si>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</si>
  <si>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</si>
  <si>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</si>
  <si>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</si>
  <si>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</si>
  <si>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</si>
  <si>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</si>
  <si>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</si>
  <si>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</si>
  <si>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</si>
  <si>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</si>
  <si>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</si>
  <si>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</si>
  <si>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</si>
  <si>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</si>
  <si>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</si>
  <si>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</si>
  <si>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</si>
  <si>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</si>
  <si>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</si>
  <si>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</si>
  <si>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</si>
  <si>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</si>
  <si>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</si>
  <si>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</si>
  <si>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</si>
  <si>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</si>
  <si>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</si>
  <si>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</si>
  <si>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</si>
  <si>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</si>
  <si>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</si>
  <si>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</si>
  <si>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</si>
  <si>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</si>
  <si>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</si>
  <si>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</si>
  <si>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</si>
  <si>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</si>
  <si>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</si>
  <si>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</si>
  <si>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</si>
  <si>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</si>
  <si>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</si>
  <si>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</si>
  <si>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</si>
  <si>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</si>
  <si>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</si>
  <si>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</si>
  <si>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</si>
  <si>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</si>
  <si>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</si>
  <si>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</si>
  <si>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</si>
  <si>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</si>
  <si>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</si>
  <si>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</si>
  <si>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</si>
  <si>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</si>
  <si>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</si>
  <si>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</si>
  <si>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</si>
  <si>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</si>
  <si>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</si>
  <si>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</si>
  <si>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</si>
  <si>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</si>
  <si>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</si>
  <si>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</si>
  <si>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</si>
  <si>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</si>
  <si>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</si>
  <si>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</si>
  <si>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</si>
  <si>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</si>
  <si>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</si>
  <si>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</si>
  <si>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</si>
  <si>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</si>
  <si>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</si>
  <si>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</si>
  <si>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</si>
  <si>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</si>
  <si>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</si>
  <si>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</si>
  <si>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</si>
  <si>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</si>
  <si>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</si>
  <si>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</si>
  <si>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</si>
  <si>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</si>
  <si>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</si>
  <si>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</si>
  <si>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</si>
  <si>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</si>
  <si>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</si>
  <si>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</si>
  <si>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</si>
  <si>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</si>
  <si>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</si>
  <si>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</si>
  <si>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</si>
  <si>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</si>
  <si>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</si>
  <si>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</si>
  <si>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</si>
  <si>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</si>
  <si>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</si>
  <si>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</si>
  <si>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</si>
  <si>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</si>
  <si>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</si>
  <si>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</si>
  <si>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</si>
  <si>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</si>
  <si>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</si>
  <si>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</si>
  <si>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</si>
  <si>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</si>
  <si>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</si>
  <si>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</si>
  <si>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</si>
  <si>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</si>
  <si>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</si>
  <si>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</si>
  <si>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</si>
  <si>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</si>
  <si>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</si>
  <si>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</si>
  <si>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</si>
  <si>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</si>
  <si>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</si>
  <si>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</si>
  <si>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</si>
  <si>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</si>
  <si>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</si>
  <si>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</si>
  <si>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</si>
  <si>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</si>
  <si>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</si>
  <si>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</si>
  <si>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</si>
  <si>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</si>
  <si>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</si>
  <si>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</si>
  <si>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</si>
  <si>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</si>
  <si>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</si>
  <si>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</si>
  <si>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</si>
  <si>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</si>
  <si>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</si>
  <si>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</si>
  <si>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</si>
  <si>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</si>
  <si>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</si>
  <si>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</si>
  <si>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</si>
  <si>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</si>
  <si>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</si>
  <si>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</si>
  <si>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</si>
  <si>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</si>
  <si>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</si>
  <si>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</si>
  <si>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</si>
  <si>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</si>
  <si>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</si>
  <si>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</si>
  <si>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</si>
  <si>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</si>
  <si>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</si>
  <si>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</si>
  <si>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</si>
  <si>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</si>
  <si>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</si>
  <si>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</si>
  <si>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</si>
  <si>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</si>
  <si>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</si>
  <si>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</si>
  <si>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</si>
  <si>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</si>
  <si>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</si>
  <si>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</si>
  <si>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</si>
  <si>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</si>
  <si>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</si>
  <si>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</si>
  <si>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</si>
  <si>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</si>
  <si>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</si>
  <si>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</si>
  <si>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</si>
  <si>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</si>
  <si>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</si>
  <si>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</si>
  <si>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</si>
  <si>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</si>
  <si>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</si>
  <si>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</si>
  <si>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</si>
  <si>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</si>
  <si>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</si>
  <si>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</si>
  <si>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</si>
  <si>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</si>
  <si>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</si>
  <si>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</si>
  <si>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</si>
  <si>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</si>
  <si>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</si>
  <si>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</si>
  <si>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</si>
  <si>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</si>
  <si>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</si>
  <si>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</si>
  <si>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</si>
  <si>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</si>
  <si>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</si>
  <si>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</si>
  <si>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</si>
  <si>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</si>
  <si>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</si>
  <si>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</si>
  <si>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</si>
  <si>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</si>
  <si>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</si>
  <si>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</si>
  <si>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</si>
  <si>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</si>
  <si>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</si>
  <si>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</si>
  <si>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</si>
  <si>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</si>
  <si>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</si>
  <si>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</si>
  <si>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</si>
  <si>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</si>
  <si>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</si>
  <si>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</si>
  <si>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</si>
  <si>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</si>
  <si>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</si>
  <si>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</si>
  <si>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</si>
  <si>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</si>
  <si>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</si>
  <si>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</si>
  <si>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</si>
  <si>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</si>
  <si>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</si>
  <si>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</si>
  <si>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</si>
  <si>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</si>
  <si>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</si>
  <si>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</si>
  <si>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</si>
  <si>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</si>
  <si>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</si>
  <si>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</si>
  <si>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</si>
  <si>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</si>
  <si>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</si>
  <si>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</si>
  <si>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</si>
  <si>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</si>
  <si>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</si>
  <si>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</si>
  <si>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</si>
  <si>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</si>
  <si>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</si>
  <si>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</si>
  <si>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</si>
  <si>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</si>
  <si>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</si>
  <si>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</si>
  <si>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</si>
  <si>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</si>
  <si>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</si>
  <si>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</si>
  <si>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</si>
  <si>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</si>
  <si>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</si>
  <si>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</si>
  <si>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</si>
  <si>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</si>
  <si>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</si>
  <si>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</si>
  <si>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</si>
  <si>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</si>
  <si>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</si>
  <si>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</si>
  <si>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</si>
  <si>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</si>
  <si>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</si>
  <si>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</si>
  <si>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</si>
  <si>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</si>
  <si>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</si>
  <si>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</si>
  <si>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</si>
  <si>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</si>
  <si>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</si>
  <si>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</si>
  <si>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</si>
  <si>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</si>
  <si>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</si>
  <si>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</si>
  <si>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</si>
  <si>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</si>
  <si>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</si>
  <si>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</si>
  <si>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</si>
  <si>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</si>
  <si>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</si>
  <si>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</si>
  <si>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</si>
  <si>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</si>
  <si>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</si>
  <si>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</si>
  <si>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</si>
  <si>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</si>
  <si>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</si>
  <si>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</si>
  <si>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</si>
  <si>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</si>
  <si>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</si>
  <si>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</si>
  <si>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</si>
  <si>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</si>
  <si>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</si>
  <si>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</si>
  <si>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</si>
  <si>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</si>
  <si>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</si>
  <si>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</si>
  <si>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</si>
  <si>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</si>
  <si>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</si>
  <si>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</si>
  <si>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</si>
  <si>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</si>
  <si>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</si>
  <si>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</si>
  <si>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</si>
  <si>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</si>
  <si>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</si>
  <si>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</si>
  <si>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</si>
  <si>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</si>
  <si>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</si>
  <si>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</si>
  <si>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</si>
  <si>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</si>
  <si>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</si>
  <si>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</si>
  <si>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</si>
  <si>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</si>
  <si>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</si>
  <si>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</si>
  <si>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</si>
  <si>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</si>
  <si>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</si>
  <si>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</si>
  <si>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</si>
  <si>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</si>
  <si>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</si>
  <si>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</si>
  <si>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</si>
  <si>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</si>
  <si>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</si>
  <si>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</si>
  <si>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</si>
  <si>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</si>
  <si>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</si>
  <si>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</si>
  <si>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</si>
  <si>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</si>
  <si>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</si>
  <si>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</si>
  <si>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</si>
  <si>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</si>
  <si>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</si>
  <si>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</si>
  <si>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</si>
  <si>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</si>
  <si>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</si>
  <si>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</si>
  <si>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</si>
  <si>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</si>
  <si>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</si>
  <si>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</si>
  <si>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</si>
  <si>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</si>
  <si>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</si>
  <si>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</si>
  <si>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</si>
  <si>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</si>
  <si>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</si>
  <si>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</si>
  <si>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</si>
  <si>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</si>
  <si>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</si>
  <si>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</si>
  <si>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</si>
  <si>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</si>
  <si>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</si>
  <si>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</si>
  <si>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</si>
  <si>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</si>
  <si>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</si>
  <si>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</si>
  <si>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</si>
  <si>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</si>
  <si>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</si>
  <si>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</si>
  <si>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</si>
  <si>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</si>
  <si>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</si>
  <si>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</si>
  <si>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</si>
  <si>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</si>
  <si>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</si>
  <si>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</si>
  <si>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</si>
  <si>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</si>
  <si>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</si>
  <si>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</si>
  <si>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</si>
  <si>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</si>
  <si>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</si>
  <si>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</si>
  <si>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</si>
  <si>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</si>
  <si>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</si>
  <si>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</si>
  <si>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</si>
  <si>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</si>
  <si>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</si>
  <si>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</si>
  <si>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</si>
  <si>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</si>
  <si>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</si>
  <si>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</si>
  <si>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</si>
  <si>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</si>
  <si>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</si>
  <si>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</si>
  <si>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</si>
  <si>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</si>
  <si>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</si>
  <si>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</si>
  <si>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</si>
  <si>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</si>
  <si>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</si>
  <si>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</si>
  <si>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</si>
  <si>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</si>
  <si>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</si>
  <si>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</si>
  <si>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</si>
  <si>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</si>
  <si>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</si>
  <si>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</si>
  <si>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</si>
  <si>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</si>
  <si>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</si>
  <si>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</si>
  <si>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</si>
  <si>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</si>
  <si>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</si>
  <si>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</si>
  <si>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</si>
  <si>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</si>
  <si>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</si>
  <si>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</si>
  <si>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</si>
  <si>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</si>
  <si>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</si>
  <si>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</si>
  <si>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</si>
  <si>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</si>
  <si>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</si>
  <si>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</si>
  <si>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</si>
  <si>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</si>
  <si>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</si>
  <si>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</si>
  <si>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</si>
  <si>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</si>
  <si>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</si>
  <si>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</si>
  <si>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</si>
  <si>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</si>
  <si>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</si>
  <si>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</si>
  <si>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</si>
  <si>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</si>
  <si>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</si>
  <si>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</si>
  <si>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</si>
  <si>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</si>
  <si>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</si>
  <si>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</si>
  <si>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</si>
  <si>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</si>
  <si>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</si>
  <si>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</si>
  <si>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</si>
  <si>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</si>
  <si>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</si>
  <si>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</si>
  <si>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</si>
  <si>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</si>
  <si>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</si>
  <si>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</si>
  <si>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</si>
  <si>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</si>
  <si>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</si>
  <si>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</si>
  <si>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</si>
  <si>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</si>
  <si>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</si>
  <si>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</si>
  <si>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</si>
  <si>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</si>
  <si>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</si>
  <si>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</si>
  <si>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</si>
  <si>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</si>
  <si>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</si>
  <si>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</si>
  <si>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</si>
  <si>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</si>
  <si>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</si>
  <si>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</si>
  <si>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</si>
  <si>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</si>
  <si>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</si>
  <si>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</si>
  <si>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</si>
  <si>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</si>
  <si>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</si>
  <si>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</si>
  <si>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</si>
  <si>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</si>
  <si>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</si>
  <si>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</si>
  <si>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</si>
  <si>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</si>
  <si>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</si>
  <si>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</si>
  <si>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</si>
  <si>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</si>
  <si>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</si>
  <si>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</si>
  <si>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</si>
  <si>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</si>
  <si>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</si>
  <si>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</si>
  <si>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</si>
  <si>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</si>
  <si>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</si>
  <si>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</si>
  <si>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</si>
  <si>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</si>
  <si>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</si>
  <si>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</si>
  <si>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</si>
  <si>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</si>
  <si>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</si>
  <si>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</si>
  <si>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</si>
  <si>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</si>
  <si>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</si>
  <si>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</si>
  <si>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</si>
  <si>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</si>
  <si>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</si>
  <si>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</si>
  <si>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</si>
  <si>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</si>
  <si>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</si>
  <si>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</si>
  <si>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</si>
  <si>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</si>
  <si>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</si>
  <si>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</si>
  <si>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</si>
  <si>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</si>
  <si>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</si>
  <si>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</si>
  <si>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</si>
  <si>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</si>
  <si>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</si>
  <si>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</si>
  <si>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</si>
  <si>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</si>
  <si>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</si>
  <si>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</si>
  <si>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</si>
  <si>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</si>
  <si>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</si>
  <si>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</si>
  <si>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</si>
  <si>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</si>
  <si>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</si>
  <si>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</si>
  <si>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</si>
  <si>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</si>
  <si>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</si>
  <si>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</si>
  <si>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</si>
  <si>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</si>
  <si>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</si>
  <si>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</si>
  <si>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</si>
  <si>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</si>
  <si>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</si>
  <si>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</si>
  <si>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</si>
  <si>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</si>
  <si>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</si>
  <si>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</si>
  <si>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</si>
  <si>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</si>
  <si>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</si>
  <si>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</si>
  <si>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</si>
  <si>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</si>
  <si>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</si>
  <si>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</si>
  <si>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</si>
  <si>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</si>
  <si>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</si>
  <si>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</si>
  <si>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</si>
  <si>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</si>
  <si>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</si>
  <si>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</si>
  <si>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</si>
  <si>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</si>
  <si>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</si>
  <si>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</si>
  <si>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</si>
  <si>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</si>
  <si>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</si>
  <si>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</si>
  <si>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</si>
  <si>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</si>
  <si>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</si>
  <si>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</si>
  <si>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</si>
  <si>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</si>
  <si>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</si>
  <si>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</si>
  <si>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</si>
  <si>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</si>
  <si>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</si>
  <si>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</si>
  <si>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</si>
  <si>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</si>
  <si>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</si>
  <si>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</si>
  <si>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</si>
  <si>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</si>
  <si>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</si>
  <si>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</si>
  <si>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</si>
  <si>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</si>
  <si>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</si>
  <si>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</si>
  <si>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</si>
  <si>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</si>
  <si>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</si>
  <si>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</si>
  <si>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</si>
  <si>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</si>
  <si>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</si>
  <si>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</si>
  <si>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</si>
  <si>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</si>
  <si>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</si>
  <si>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</si>
  <si>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</si>
  <si>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</si>
  <si>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</si>
  <si>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</si>
  <si>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</si>
  <si>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</si>
  <si>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</si>
  <si>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</si>
  <si>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</si>
  <si>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</si>
  <si>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</si>
  <si>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</si>
  <si>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</si>
  <si>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</si>
  <si>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</si>
  <si>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</si>
  <si>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</si>
  <si>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</si>
  <si>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</si>
  <si>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</si>
  <si>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</si>
  <si>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</si>
  <si>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</si>
  <si>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</si>
  <si>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</si>
  <si>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</si>
  <si>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</si>
  <si>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</si>
  <si>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</si>
  <si>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</si>
  <si>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</si>
  <si>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</si>
  <si>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</si>
  <si>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</si>
  <si>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</si>
  <si>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</si>
  <si>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</si>
  <si>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</si>
  <si>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</si>
  <si>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</si>
  <si>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</si>
  <si>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</si>
  <si>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</si>
  <si>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</si>
  <si>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</si>
  <si>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</si>
  <si>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</si>
  <si>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</si>
  <si>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</si>
  <si>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</si>
  <si>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</si>
  <si>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</si>
  <si>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</si>
  <si>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</si>
  <si>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</si>
  <si>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</si>
  <si>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</si>
  <si>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</si>
  <si>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</si>
  <si>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</si>
  <si>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</si>
  <si>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</si>
  <si>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</si>
  <si>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</si>
  <si>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</si>
  <si>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</si>
  <si>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</si>
  <si>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</si>
  <si>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</si>
  <si>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</si>
  <si>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</si>
  <si>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</si>
  <si>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</si>
  <si>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</si>
  <si>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</si>
  <si>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</si>
  <si>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</si>
  <si>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</si>
  <si>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</si>
  <si>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</si>
  <si>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</si>
  <si>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</si>
  <si>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</si>
  <si>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</si>
  <si>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</si>
  <si>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</si>
  <si>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</si>
  <si>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</si>
  <si>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</si>
  <si>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</si>
  <si>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</si>
  <si>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</si>
  <si>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</si>
  <si>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</si>
  <si>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</si>
  <si>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</si>
  <si>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</si>
  <si>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</si>
  <si>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</si>
  <si>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</si>
  <si>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</si>
  <si>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</si>
  <si>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</si>
  <si>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</si>
  <si>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</si>
  <si>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</si>
  <si>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</si>
  <si>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</si>
  <si>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</si>
  <si>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</si>
  <si>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</si>
  <si>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</si>
  <si>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</si>
  <si>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</si>
  <si>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</si>
  <si>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</si>
  <si>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</si>
  <si>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</si>
  <si>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</si>
  <si>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</si>
  <si>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</si>
  <si>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</si>
  <si>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</si>
  <si>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</si>
  <si>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</si>
  <si>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</si>
  <si>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</si>
  <si>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</si>
  <si>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</si>
  <si>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</si>
  <si>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</si>
  <si>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</si>
  <si>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</si>
  <si>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</si>
  <si>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</si>
  <si>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</si>
  <si>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</si>
  <si>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</si>
  <si>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</si>
  <si>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</si>
  <si>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</si>
  <si>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</si>
  <si>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</si>
  <si>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</si>
  <si>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</si>
  <si>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</si>
  <si>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</si>
  <si>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</si>
  <si>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</si>
  <si>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</si>
  <si>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</si>
  <si>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</si>
  <si>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</si>
  <si>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</si>
  <si>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</si>
  <si>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</si>
  <si>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</si>
  <si>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</si>
  <si>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</si>
  <si>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</si>
  <si>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</si>
  <si>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</si>
  <si>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</si>
  <si>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</si>
  <si>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</si>
  <si>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</si>
  <si>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</si>
  <si>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</si>
  <si>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</si>
  <si>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</si>
  <si>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</si>
  <si>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</si>
  <si>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</si>
  <si>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</si>
  <si>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</si>
  <si>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</si>
  <si>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</si>
  <si>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</si>
  <si>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</si>
  <si>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</si>
  <si>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</si>
  <si>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</si>
  <si>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</si>
  <si>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</si>
  <si>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</si>
  <si>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</si>
  <si>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</si>
  <si>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</si>
  <si>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</si>
  <si>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</si>
  <si>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</si>
  <si>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</si>
  <si>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</si>
  <si>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</si>
  <si>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</si>
  <si>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</si>
  <si>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</si>
  <si>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</si>
  <si>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</si>
  <si>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</si>
  <si>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</si>
  <si>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</si>
  <si>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</si>
  <si>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</si>
  <si>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</si>
  <si>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</si>
  <si>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</si>
  <si>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</si>
  <si>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</si>
  <si>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</si>
  <si>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</si>
  <si>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</si>
  <si>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</si>
  <si>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</si>
  <si>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</si>
  <si>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</si>
  <si>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</si>
  <si>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</si>
  <si>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</si>
  <si>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</si>
  <si>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</si>
  <si>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</si>
  <si>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</si>
  <si>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</si>
  <si>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</si>
  <si>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</si>
  <si>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</si>
  <si>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</si>
  <si>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</si>
  <si>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</si>
  <si>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</si>
  <si>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</si>
  <si>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</si>
  <si>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</si>
  <si>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</si>
  <si>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</si>
  <si>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</si>
  <si>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</si>
  <si>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</si>
  <si>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</si>
  <si>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</si>
  <si>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</si>
  <si>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</si>
  <si>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</si>
  <si>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</si>
  <si>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</si>
  <si>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</si>
  <si>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</si>
  <si>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</si>
  <si>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</si>
  <si>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</si>
  <si>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</si>
  <si>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</si>
  <si>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</si>
  <si>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</si>
  <si>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</si>
  <si>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</si>
  <si>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</si>
  <si>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</si>
  <si>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</si>
  <si>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</si>
  <si>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</si>
  <si>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</si>
  <si>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</si>
  <si>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</si>
  <si>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</si>
  <si>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</si>
  <si>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</si>
  <si>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</si>
  <si>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</si>
  <si>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</si>
  <si>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</si>
  <si>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</si>
  <si>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</si>
  <si>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</si>
  <si>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</si>
  <si>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</si>
  <si>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</si>
  <si>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</si>
  <si>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</si>
  <si>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</si>
  <si>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</si>
  <si>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</si>
  <si>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</si>
  <si>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</si>
  <si>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</si>
  <si>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</si>
  <si>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</si>
  <si>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</si>
  <si>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</si>
  <si>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</si>
  <si>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</si>
  <si>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</si>
  <si>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</si>
  <si>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</si>
  <si>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</si>
  <si>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</si>
  <si>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</si>
  <si>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</si>
  <si>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</si>
  <si>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</si>
  <si>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</si>
  <si>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</si>
  <si>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</si>
  <si>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</si>
  <si>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</si>
  <si>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</si>
  <si>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</si>
  <si>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</si>
  <si>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</si>
  <si>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</si>
  <si>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</si>
  <si>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</si>
  <si>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</si>
  <si>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</si>
  <si>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</si>
  <si>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</si>
  <si>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</si>
  <si>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</si>
  <si>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</si>
  <si>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</si>
  <si>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</si>
  <si>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</si>
  <si>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</si>
  <si>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</si>
  <si>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</si>
  <si>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</si>
  <si>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</si>
  <si>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</si>
  <si>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</si>
  <si>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</si>
  <si>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</si>
  <si>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</si>
  <si>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</si>
  <si>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</si>
  <si>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</si>
  <si>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</si>
  <si>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</si>
  <si>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</si>
  <si>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</si>
  <si>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</si>
  <si>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</si>
  <si>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</si>
  <si>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</si>
  <si>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</si>
  <si>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</si>
  <si>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</si>
  <si>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</si>
  <si>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</si>
  <si>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</si>
  <si>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</si>
  <si>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</si>
  <si>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</si>
  <si>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</si>
  <si>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</si>
  <si>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</si>
  <si>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</si>
  <si>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</si>
  <si>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</si>
  <si>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</si>
  <si>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</si>
  <si>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</si>
  <si>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</si>
  <si>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</si>
  <si>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</si>
  <si>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</si>
  <si>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</si>
  <si>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</si>
  <si>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</si>
  <si>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</si>
  <si>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</si>
  <si>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</si>
  <si>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</si>
  <si>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</si>
  <si>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</si>
  <si>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</si>
  <si>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</si>
  <si>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</si>
  <si>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</si>
  <si>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</si>
  <si>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</si>
  <si>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</si>
  <si>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</si>
  <si>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</si>
  <si>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</si>
  <si>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</si>
  <si>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</si>
  <si>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</si>
  <si>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</si>
  <si>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</si>
  <si>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</si>
  <si>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</si>
  <si>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</si>
  <si>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</si>
  <si>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</si>
  <si>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</si>
  <si>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</si>
  <si>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</si>
  <si>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</si>
  <si>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</si>
  <si>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</si>
  <si>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</si>
  <si>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</si>
  <si>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</si>
  <si>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</si>
  <si>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</si>
  <si>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</si>
  <si>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</si>
  <si>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</si>
  <si>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</si>
  <si>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</si>
  <si>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</si>
  <si>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</si>
  <si>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</si>
  <si>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</si>
  <si>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</si>
  <si>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</si>
  <si>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</si>
  <si>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</si>
  <si>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</si>
  <si>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</si>
  <si>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</si>
  <si>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</si>
  <si>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</si>
  <si>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</si>
  <si>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</si>
  <si>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</si>
  <si>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</si>
  <si>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</si>
  <si>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</si>
  <si>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</si>
  <si>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</si>
  <si>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</si>
  <si>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</si>
  <si>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</si>
  <si>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</si>
  <si>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</si>
  <si>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</si>
  <si>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</si>
  <si>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</si>
  <si>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</si>
  <si>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</si>
  <si>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</si>
  <si>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</si>
  <si>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</si>
  <si>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</si>
  <si>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</si>
  <si>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</si>
  <si>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</si>
  <si>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</si>
  <si>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</si>
  <si>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</si>
  <si>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</si>
  <si>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</si>
  <si>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</si>
  <si>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</si>
  <si>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</si>
  <si>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</si>
  <si>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</si>
  <si>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</si>
  <si>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</si>
  <si>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</si>
  <si>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</si>
  <si>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</si>
  <si>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</si>
  <si>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</si>
  <si>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</si>
  <si>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</si>
  <si>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</si>
  <si>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</si>
  <si>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</si>
  <si>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</si>
  <si>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</si>
  <si>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</si>
  <si>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</si>
  <si>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</si>
  <si>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</si>
  <si>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</si>
  <si>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</si>
  <si>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</si>
  <si>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</si>
  <si>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</si>
  <si>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</si>
  <si>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</si>
  <si>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</si>
  <si>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</si>
  <si>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</si>
  <si>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</si>
  <si>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</si>
  <si>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</si>
  <si>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</si>
  <si>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</si>
  <si>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</si>
  <si>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</si>
  <si>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</si>
  <si>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</si>
  <si>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</si>
  <si>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</si>
  <si>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</si>
  <si>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</si>
  <si>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</si>
  <si>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</si>
  <si>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</si>
  <si>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</si>
  <si>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</si>
  <si>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</si>
  <si>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</si>
  <si>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</si>
  <si>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</si>
  <si>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</si>
  <si>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</si>
  <si>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</si>
  <si>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</si>
  <si>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</si>
  <si>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</si>
  <si>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</si>
  <si>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</si>
  <si>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</si>
  <si>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</si>
  <si>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</si>
  <si>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</si>
  <si>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</si>
  <si>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</si>
  <si>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</si>
  <si>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</si>
  <si>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</si>
  <si>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</si>
  <si>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</si>
  <si>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</si>
  <si>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</si>
  <si>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</si>
  <si>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</si>
  <si>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</si>
  <si>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</si>
  <si>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</si>
  <si>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</si>
  <si>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</si>
  <si>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</si>
  <si>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</si>
  <si>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</si>
  <si>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</si>
  <si>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</si>
  <si>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</si>
  <si>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</si>
  <si>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</si>
  <si>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</si>
  <si>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</si>
  <si>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</si>
  <si>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</si>
  <si>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</si>
  <si>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</si>
  <si>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</si>
  <si>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</si>
  <si>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</si>
  <si>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</si>
  <si>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</si>
  <si>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</si>
  <si>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</si>
  <si>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</si>
  <si>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</si>
  <si>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</si>
  <si>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</si>
  <si>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</si>
  <si>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</si>
  <si>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</si>
  <si>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</si>
  <si>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</si>
  <si>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</si>
  <si>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</si>
  <si>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</si>
  <si>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</si>
  <si>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</si>
  <si>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</si>
  <si>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</si>
  <si>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</si>
  <si>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</si>
  <si>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</si>
  <si>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</si>
  <si>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</si>
  <si>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</si>
  <si>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</si>
  <si>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</si>
  <si>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</si>
  <si>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</si>
  <si>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</si>
  <si>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</si>
  <si>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</si>
  <si>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</si>
  <si>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</si>
  <si>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</si>
  <si>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</si>
  <si>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</si>
  <si>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</si>
  <si>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</si>
  <si>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</si>
  <si>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</si>
  <si>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</si>
  <si>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</si>
  <si>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</si>
  <si>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</si>
  <si>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</si>
  <si>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</si>
  <si>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</si>
  <si>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</si>
  <si>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</si>
  <si>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</si>
  <si>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</si>
  <si>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</si>
  <si>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</si>
  <si>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</si>
  <si>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</si>
  <si>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</si>
  <si>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</si>
  <si>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</si>
  <si>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</si>
  <si>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</si>
  <si>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</si>
  <si>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</si>
  <si>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</si>
  <si>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</si>
  <si>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</si>
  <si>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</si>
  <si>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</si>
  <si>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</si>
  <si>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</si>
  <si>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</si>
  <si>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</si>
  <si>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</si>
  <si>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</si>
  <si>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</si>
  <si>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</si>
  <si>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</si>
  <si>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</si>
  <si>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</si>
  <si>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</si>
  <si>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</si>
  <si>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</si>
  <si>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</si>
  <si>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</si>
  <si>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</si>
  <si>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</si>
  <si>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</si>
  <si>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</si>
  <si>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</si>
  <si>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</si>
  <si>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</si>
  <si>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</si>
  <si>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</si>
  <si>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</si>
  <si>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</si>
  <si>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</si>
  <si>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</si>
  <si>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</si>
  <si>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</si>
  <si>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</si>
  <si>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</si>
  <si>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</si>
  <si>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</si>
  <si>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</si>
  <si>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</si>
  <si>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</si>
  <si>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</si>
  <si>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</si>
  <si>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</si>
  <si>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</si>
  <si>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</si>
  <si>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</si>
  <si>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</si>
  <si>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</si>
  <si>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</si>
  <si>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</si>
  <si>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</si>
  <si>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</si>
  <si>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</si>
  <si>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</si>
  <si>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</si>
  <si>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</si>
  <si>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</si>
  <si>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</si>
  <si>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</si>
  <si>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</si>
  <si>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</si>
  <si>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</si>
  <si>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</si>
  <si>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</si>
  <si>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</si>
  <si>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</si>
  <si>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</si>
  <si>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</si>
  <si>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</si>
  <si>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</si>
  <si>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</si>
  <si>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</si>
  <si>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</si>
  <si>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</si>
  <si>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</si>
  <si>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</si>
  <si>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</si>
  <si>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</si>
  <si>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</si>
  <si>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</si>
  <si>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</si>
  <si>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</si>
  <si>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</si>
  <si>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</si>
  <si>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</si>
  <si>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</si>
  <si>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</si>
  <si>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</si>
  <si>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</si>
  <si>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</si>
  <si>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</si>
  <si>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</si>
  <si>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</si>
  <si>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</si>
  <si>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</si>
  <si>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</si>
  <si>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</si>
  <si>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</si>
  <si>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</si>
  <si>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</si>
  <si>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</si>
  <si>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</si>
  <si>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</si>
  <si>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</si>
  <si>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</si>
  <si>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</si>
  <si>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</si>
  <si>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</si>
  <si>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</si>
  <si>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</si>
  <si>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</si>
  <si>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</si>
  <si>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</si>
  <si>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</si>
  <si>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</si>
  <si>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</si>
  <si>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</si>
  <si>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</si>
  <si>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</si>
  <si>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</si>
  <si>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</si>
  <si>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</si>
  <si>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</si>
  <si>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</si>
  <si>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</si>
  <si>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</si>
  <si>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</si>
  <si>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</si>
  <si>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</si>
  <si>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</si>
  <si>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</si>
  <si>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</si>
  <si>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</si>
  <si>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</si>
  <si>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</si>
  <si>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</si>
  <si>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</si>
  <si>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</si>
  <si>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</si>
  <si>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</si>
  <si>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</si>
  <si>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</si>
  <si>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</si>
  <si>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</si>
  <si>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</si>
  <si>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</si>
  <si>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</si>
  <si>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</si>
  <si>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</si>
  <si>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</si>
  <si>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</si>
  <si>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</si>
  <si>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</si>
  <si>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</si>
  <si>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</si>
  <si>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</si>
  <si>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</si>
  <si>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</si>
  <si>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</si>
  <si>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</si>
  <si>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</si>
  <si>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</si>
  <si>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</si>
  <si>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</si>
  <si>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</si>
  <si>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</si>
  <si>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</si>
  <si>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</si>
  <si>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</si>
  <si>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</si>
  <si>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</si>
  <si>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</si>
  <si>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</si>
  <si>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</si>
  <si>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</si>
  <si>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</si>
  <si>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</si>
  <si>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</si>
  <si>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</si>
  <si>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</si>
  <si>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</si>
  <si>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</si>
  <si>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</si>
  <si>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</si>
  <si>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</si>
  <si>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</si>
  <si>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</si>
  <si>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</si>
  <si>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</si>
  <si>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</si>
  <si>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</si>
  <si>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</si>
  <si>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</si>
  <si>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</si>
  <si>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</si>
  <si>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</si>
  <si>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</si>
  <si>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</si>
  <si>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</si>
  <si>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</si>
  <si>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</si>
  <si>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</si>
  <si>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</si>
  <si>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</si>
  <si>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</si>
  <si>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</si>
  <si>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</si>
  <si>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</si>
  <si>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</si>
  <si>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</si>
  <si>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</si>
  <si>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</si>
  <si>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</si>
  <si>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</si>
  <si>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</si>
  <si>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</si>
  <si>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</si>
  <si>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</si>
  <si>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</si>
  <si>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</si>
  <si>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</si>
  <si>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</si>
  <si>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</si>
  <si>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</si>
  <si>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</si>
  <si>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</si>
  <si>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</si>
  <si>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</si>
  <si>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</si>
  <si>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</si>
  <si>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</si>
  <si>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</si>
  <si>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</si>
  <si>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</si>
  <si>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</si>
  <si>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</si>
  <si>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</si>
  <si>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</si>
  <si>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</si>
  <si>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</si>
  <si>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</si>
  <si>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</si>
  <si>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</si>
  <si>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</si>
  <si>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</si>
  <si>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</si>
  <si>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</si>
  <si>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</si>
  <si>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</si>
  <si>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</si>
  <si>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</si>
  <si>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</si>
  <si>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</si>
  <si>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</si>
  <si>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</si>
  <si>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</si>
  <si>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</si>
  <si>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</si>
  <si>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</si>
  <si>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</si>
  <si>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</si>
  <si>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</si>
  <si>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</si>
  <si>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</si>
  <si>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</si>
  <si>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</si>
  <si>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</si>
  <si>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</si>
  <si>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</si>
  <si>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</si>
  <si>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</si>
  <si>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</si>
  <si>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</si>
  <si>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</si>
  <si>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</si>
  <si>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</si>
  <si>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</si>
  <si>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</si>
  <si>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</si>
  <si>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</si>
  <si>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</si>
  <si>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</si>
  <si>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</si>
  <si>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</si>
  <si>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</si>
  <si>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</si>
  <si>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</si>
  <si>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</si>
  <si>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</si>
  <si>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</si>
  <si>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</si>
  <si>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</si>
  <si>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</si>
  <si>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</si>
  <si>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</si>
  <si>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</si>
  <si>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</si>
  <si>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</si>
  <si>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</si>
  <si>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</si>
  <si>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</si>
  <si>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</si>
  <si>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</si>
  <si>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</si>
  <si>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</si>
  <si>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</si>
  <si>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</si>
  <si>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</si>
  <si>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</si>
  <si>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</si>
  <si>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</si>
  <si>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</si>
  <si>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</si>
  <si>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</si>
  <si>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</si>
  <si>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</si>
  <si>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</si>
  <si>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</si>
  <si>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</si>
  <si>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</si>
  <si>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</si>
  <si>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</si>
  <si>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</si>
  <si>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</si>
  <si>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</si>
  <si>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</si>
  <si>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</si>
  <si>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</si>
  <si>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</si>
  <si>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</si>
  <si>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</si>
  <si>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</si>
  <si>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</si>
  <si>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</si>
  <si>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</si>
  <si>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</si>
  <si>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</si>
  <si>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</si>
  <si>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</si>
  <si>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</si>
  <si>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</si>
  <si>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</si>
  <si>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</si>
  <si>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</si>
  <si>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</si>
  <si>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</si>
  <si>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</si>
  <si>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</si>
  <si>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</si>
  <si>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</si>
  <si>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</si>
  <si>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</si>
  <si>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</si>
  <si>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</si>
  <si>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</si>
  <si>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</si>
  <si>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</si>
  <si>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</si>
  <si>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</si>
  <si>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</si>
  <si>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</si>
  <si>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</si>
  <si>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</si>
  <si>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</si>
  <si>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</si>
  <si>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</si>
  <si>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</si>
  <si>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</si>
  <si>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</si>
  <si>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</si>
  <si>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</si>
  <si>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</si>
  <si>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</si>
  <si>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</si>
  <si>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</si>
  <si>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</si>
  <si>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</si>
  <si>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</si>
  <si>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</si>
  <si>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</si>
  <si>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</si>
  <si>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</si>
  <si>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</si>
  <si>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</si>
  <si>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</si>
  <si>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</si>
  <si>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</si>
  <si>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</si>
  <si>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</si>
  <si>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</si>
  <si>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</si>
  <si>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</si>
  <si>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</si>
  <si>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</si>
  <si>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</si>
  <si>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</si>
  <si>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</si>
  <si>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</si>
  <si>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</si>
  <si>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</si>
  <si>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</si>
  <si>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</si>
  <si>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</si>
  <si>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</si>
  <si>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</si>
  <si>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</si>
  <si>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</si>
  <si>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</si>
  <si>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</si>
  <si>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</si>
  <si>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</si>
  <si>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</si>
  <si>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</si>
  <si>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</si>
  <si>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</si>
  <si>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</si>
  <si>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</si>
  <si>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</si>
  <si>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</si>
  <si>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</si>
  <si>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</si>
  <si>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</si>
  <si>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</si>
  <si>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</si>
  <si>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</si>
  <si>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</si>
  <si>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</si>
  <si>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</si>
  <si>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</si>
  <si>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</si>
  <si>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</si>
  <si>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</si>
  <si>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</si>
  <si>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</si>
  <si>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</si>
  <si>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</si>
  <si>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</si>
  <si>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</si>
  <si>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</si>
  <si>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</si>
  <si>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</si>
  <si>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</si>
  <si>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</si>
  <si>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</si>
  <si>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</si>
  <si>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</si>
  <si>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</si>
  <si>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</si>
  <si>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</si>
  <si>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</si>
  <si>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</si>
  <si>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</si>
  <si>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</si>
  <si>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</si>
  <si>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</si>
  <si>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</si>
  <si>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</si>
  <si>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</si>
  <si>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</si>
  <si>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</si>
  <si>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</si>
  <si>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</si>
  <si>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</si>
  <si>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</si>
  <si>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</si>
  <si>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</si>
  <si>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</si>
  <si>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</si>
  <si>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</si>
  <si>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</si>
  <si>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</si>
  <si>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</si>
  <si>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</si>
  <si>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</si>
  <si>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</si>
  <si>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</si>
  <si>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</si>
  <si>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</si>
  <si>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</si>
  <si>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</si>
  <si>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</si>
  <si>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</si>
  <si>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</si>
  <si>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</si>
  <si>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</si>
  <si>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</si>
  <si>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</si>
  <si>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</si>
  <si>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</si>
  <si>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</si>
  <si>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</si>
  <si>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</si>
  <si>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</si>
  <si>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</si>
  <si>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</si>
  <si>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</si>
  <si>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</si>
  <si>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</si>
  <si>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</si>
  <si>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</si>
  <si>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</si>
  <si>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</si>
  <si>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</si>
  <si>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</si>
  <si>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</si>
  <si>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</si>
  <si>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</si>
  <si>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</si>
  <si>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</si>
  <si>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</si>
  <si>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</si>
  <si>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</si>
  <si>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</si>
  <si>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</si>
  <si>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</si>
  <si>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</si>
  <si>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</si>
  <si>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</si>
  <si>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</si>
  <si>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</si>
  <si>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</si>
  <si>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</si>
  <si>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</si>
  <si>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</si>
  <si>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</si>
  <si>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</si>
  <si>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</si>
  <si>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</si>
  <si>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</si>
  <si>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</si>
  <si>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</si>
  <si>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</si>
  <si>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</si>
  <si>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</si>
  <si>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</si>
  <si>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</si>
  <si>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</si>
  <si>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</si>
  <si>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</si>
  <si>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</si>
  <si>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</si>
  <si>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</si>
  <si>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</si>
  <si>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</si>
  <si>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</si>
  <si>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</si>
  <si>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</si>
  <si>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</si>
  <si>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</si>
  <si>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</si>
  <si>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</si>
  <si>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</si>
  <si>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</si>
  <si>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</si>
  <si>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</si>
  <si>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</si>
  <si>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</si>
  <si>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</si>
  <si>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</si>
  <si>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</si>
  <si>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</si>
  <si>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</si>
  <si>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</si>
  <si>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</si>
  <si>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</si>
  <si>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</si>
  <si>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</si>
  <si>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</si>
  <si>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</si>
  <si>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</si>
  <si>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</si>
  <si>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</si>
  <si>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</si>
  <si>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</si>
  <si>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</si>
  <si>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</si>
  <si>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</si>
  <si>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</si>
  <si>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</si>
  <si>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</si>
  <si>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</si>
  <si>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</si>
  <si>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</si>
  <si>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</si>
  <si>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</si>
  <si>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</si>
  <si>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</si>
  <si>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</si>
  <si>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</si>
  <si>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</si>
  <si>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</si>
  <si>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</si>
  <si>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</si>
  <si>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</si>
  <si>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</si>
  <si>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</si>
  <si>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</si>
  <si>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</si>
  <si>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</si>
  <si>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</si>
  <si>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</si>
  <si>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</si>
  <si>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</si>
  <si>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</si>
  <si>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</si>
  <si>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</si>
  <si>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</si>
  <si>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</si>
  <si>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</si>
  <si>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</si>
  <si>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</si>
  <si>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</si>
  <si>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</si>
  <si>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</si>
  <si>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</si>
  <si>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</si>
  <si>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</si>
  <si>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</si>
  <si>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</si>
  <si>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</si>
  <si>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</si>
  <si>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</si>
  <si>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</si>
  <si>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</si>
  <si>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</si>
  <si>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</si>
  <si>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</si>
  <si>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</si>
  <si>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</si>
  <si>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</si>
  <si>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</si>
  <si>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</si>
  <si>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</si>
  <si>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</si>
  <si>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</si>
  <si>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</si>
  <si>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</si>
  <si>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</si>
  <si>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</si>
  <si>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</si>
  <si>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</si>
  <si>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</si>
  <si>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</si>
  <si>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</si>
  <si>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</si>
  <si>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</si>
  <si>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</si>
  <si>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</si>
  <si>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</si>
  <si>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</si>
  <si>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</si>
  <si>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</si>
  <si>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</si>
  <si>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</si>
  <si>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</si>
  <si>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</si>
  <si>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</si>
  <si>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</si>
  <si>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</si>
  <si>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</si>
  <si>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</si>
  <si>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</si>
  <si>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</si>
  <si>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</si>
  <si>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</si>
  <si>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</si>
  <si>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</si>
  <si>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</si>
  <si>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</si>
  <si>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</si>
  <si>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</si>
  <si>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</si>
  <si>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</si>
  <si>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</si>
  <si>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</si>
  <si>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</si>
  <si>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</si>
  <si>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</si>
  <si>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</si>
  <si>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</si>
  <si>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</si>
  <si>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</si>
  <si>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</si>
  <si>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</si>
  <si>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</si>
  <si>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</si>
  <si>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</si>
  <si>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</si>
  <si>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</si>
  <si>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</si>
  <si>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</si>
  <si>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</si>
  <si>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</si>
  <si>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</si>
  <si>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</si>
  <si>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</si>
  <si>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</si>
  <si>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</si>
  <si>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</si>
  <si>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</si>
  <si>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</si>
  <si>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</si>
  <si>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</si>
  <si>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</si>
  <si>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</si>
  <si>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</si>
  <si>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</si>
  <si>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</si>
  <si>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</si>
  <si>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</si>
  <si>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</si>
  <si>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</si>
  <si>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</si>
  <si>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</si>
  <si>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</si>
  <si>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</si>
  <si>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</si>
  <si>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</si>
  <si>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</si>
  <si>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</si>
  <si>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</si>
  <si>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</si>
  <si>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</si>
  <si>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</si>
  <si>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</si>
  <si>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</si>
  <si>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</si>
  <si>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</si>
  <si>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</si>
  <si>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</si>
  <si>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</si>
  <si>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</si>
  <si>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</si>
  <si>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</si>
  <si>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</si>
  <si>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</si>
  <si>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</si>
  <si>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</si>
  <si>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</si>
  <si>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</si>
  <si>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</si>
  <si>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</si>
  <si>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</si>
  <si>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</si>
  <si>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</si>
  <si>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</si>
  <si>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</si>
  <si>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</si>
  <si>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</si>
  <si>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</si>
  <si>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</si>
  <si>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</si>
  <si>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</si>
  <si>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</si>
  <si>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</si>
  <si>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</si>
  <si>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</si>
  <si>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</si>
  <si>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</si>
  <si>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</si>
  <si>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</si>
  <si>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</si>
  <si>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</si>
  <si>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</si>
  <si>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</si>
  <si>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</si>
  <si>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</si>
  <si>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</si>
  <si>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</si>
  <si>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</si>
  <si>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</si>
  <si>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</si>
  <si>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</si>
  <si>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</si>
  <si>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</si>
  <si>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</si>
  <si>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</si>
  <si>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</si>
  <si>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</si>
  <si>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</si>
  <si>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</si>
  <si>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</si>
  <si>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</si>
  <si>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</si>
  <si>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</si>
  <si>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</si>
  <si>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</si>
  <si>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</si>
  <si>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</si>
  <si>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</si>
  <si>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</si>
  <si>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</si>
  <si>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</si>
  <si>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</si>
  <si>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</si>
  <si>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</si>
  <si>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</si>
  <si>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</si>
  <si>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</si>
  <si>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</si>
  <si>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</si>
  <si>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</si>
  <si>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</si>
  <si>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</si>
  <si>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</si>
  <si>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</si>
  <si>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</si>
  <si>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</si>
  <si>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</si>
  <si>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</si>
  <si>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</si>
  <si>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</si>
  <si>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</si>
  <si>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</si>
  <si>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</si>
  <si>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</si>
  <si>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</si>
  <si>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</si>
  <si>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</si>
  <si>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</si>
  <si>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</si>
  <si>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</si>
  <si>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</si>
  <si>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</si>
  <si>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</si>
  <si>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</si>
  <si>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</si>
  <si>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</si>
  <si>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</si>
  <si>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</si>
  <si>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</si>
  <si>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</si>
  <si>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</si>
  <si>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</si>
  <si>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</si>
  <si>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</si>
  <si>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</si>
  <si>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</si>
  <si>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</si>
  <si>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</si>
  <si>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</si>
  <si>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</si>
  <si>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</si>
  <si>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</si>
  <si>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</si>
  <si>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</si>
  <si>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</si>
  <si>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</si>
  <si>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</si>
  <si>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</si>
  <si>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</si>
  <si>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</si>
  <si>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</si>
  <si>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</si>
  <si>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</si>
  <si>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</si>
  <si>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</si>
  <si>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</si>
  <si>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</si>
  <si>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</si>
  <si>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</si>
  <si>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</si>
  <si>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</si>
  <si>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</si>
  <si>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</si>
  <si>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</si>
  <si>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</si>
  <si>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</si>
  <si>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</si>
  <si>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</si>
  <si>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</si>
  <si>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</si>
  <si>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</si>
  <si>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</si>
  <si>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</si>
  <si>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</si>
  <si>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</si>
  <si>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</si>
  <si>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</si>
  <si>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</si>
  <si>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</si>
  <si>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</si>
  <si>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</si>
  <si>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</si>
  <si>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</si>
  <si>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</si>
  <si>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</si>
  <si>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</si>
  <si>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</si>
  <si>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</si>
  <si>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</si>
  <si>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</si>
  <si>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</si>
  <si>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</si>
  <si>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</si>
  <si>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</si>
  <si>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</si>
  <si>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</si>
  <si>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</si>
  <si>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</si>
  <si>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</si>
  <si>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</si>
  <si>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</si>
  <si>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</si>
  <si>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</si>
  <si>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</si>
  <si>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</si>
  <si>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</si>
  <si>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</si>
  <si>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</si>
  <si>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</si>
  <si>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</si>
  <si>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</si>
  <si>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</si>
  <si>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</si>
  <si>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</si>
  <si>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</si>
  <si>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</si>
  <si>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</si>
  <si>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</si>
  <si>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</si>
  <si>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</si>
  <si>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</si>
  <si>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</si>
  <si>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</si>
  <si>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</si>
  <si>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</si>
  <si>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</si>
  <si>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</si>
  <si>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</si>
  <si>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</si>
  <si>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</si>
  <si>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</si>
  <si>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</si>
  <si>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</si>
  <si>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</si>
  <si>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</si>
  <si>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</si>
  <si>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</si>
  <si>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</si>
  <si>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</si>
  <si>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</si>
  <si>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</si>
  <si>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</si>
  <si>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</si>
  <si>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</si>
  <si>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</si>
  <si>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</si>
  <si>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</si>
  <si>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</si>
  <si>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</si>
  <si>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</si>
  <si>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</si>
  <si>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</si>
  <si>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</si>
  <si>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</si>
  <si>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</si>
  <si>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</si>
  <si>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</si>
  <si>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</si>
  <si>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</si>
  <si>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</si>
  <si>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</si>
  <si>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</si>
  <si>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</si>
  <si>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</si>
  <si>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</si>
  <si>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</si>
  <si>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</si>
  <si>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</si>
  <si>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</si>
  <si>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</si>
  <si>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</si>
  <si>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</si>
  <si>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</si>
  <si>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</si>
  <si>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</si>
  <si>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</si>
  <si>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</si>
  <si>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</si>
  <si>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</si>
  <si>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</si>
  <si>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</si>
  <si>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</si>
  <si>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</si>
  <si>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</si>
  <si>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</si>
  <si>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</si>
  <si>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</si>
  <si>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</si>
  <si>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</si>
  <si>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</si>
  <si>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</si>
  <si>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</si>
  <si>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</si>
  <si>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</si>
  <si>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</si>
  <si>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</si>
  <si>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</si>
  <si>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</si>
  <si>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</si>
  <si>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</si>
  <si>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</si>
  <si>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</si>
  <si>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</si>
  <si>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</si>
  <si>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</si>
  <si>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</si>
  <si>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</si>
  <si>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</si>
  <si>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</si>
  <si>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</si>
  <si>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</si>
  <si>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</si>
  <si>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</si>
  <si>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</si>
  <si>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</si>
  <si>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</si>
  <si>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</si>
  <si>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</si>
  <si>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</si>
  <si>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</si>
  <si>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</si>
  <si>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</si>
  <si>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</si>
  <si>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</si>
  <si>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</si>
  <si>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</si>
  <si>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</si>
  <si>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</si>
  <si>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</si>
  <si>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</si>
  <si>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</si>
  <si>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</si>
  <si>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</si>
  <si>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</si>
  <si>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</si>
  <si>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</si>
  <si>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</si>
  <si>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</si>
  <si>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</si>
  <si>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</si>
  <si>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</si>
  <si>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</si>
  <si>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</si>
  <si>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</si>
  <si>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</si>
  <si>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</si>
  <si>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</si>
  <si>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</si>
  <si>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</si>
  <si>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</si>
  <si>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</si>
  <si>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</si>
  <si>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</si>
  <si>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</si>
  <si>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</si>
  <si>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</si>
  <si>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</si>
  <si>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</si>
  <si>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</si>
  <si>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</si>
  <si>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</si>
  <si>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</si>
  <si>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</si>
  <si>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</si>
  <si>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</si>
  <si>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</si>
  <si>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</si>
  <si>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</si>
  <si>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</si>
  <si>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</si>
  <si>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</si>
  <si>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</si>
  <si>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</si>
  <si>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</si>
  <si>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</si>
  <si>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</si>
  <si>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</si>
  <si>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</si>
  <si>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</si>
  <si>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</si>
  <si>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</si>
  <si>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</si>
  <si>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</si>
  <si>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</si>
  <si>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</si>
  <si>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</si>
  <si>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</si>
  <si>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</si>
  <si>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</si>
  <si>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</si>
  <si>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</si>
  <si>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</si>
  <si>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</si>
  <si>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</si>
  <si>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</si>
  <si>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</si>
  <si>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</si>
  <si>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</si>
  <si>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</si>
  <si>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</si>
  <si>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</si>
  <si>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</si>
  <si>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</si>
  <si>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</si>
  <si>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</si>
  <si>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</si>
  <si>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</si>
  <si>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</si>
  <si>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</si>
  <si>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</si>
  <si>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</si>
  <si>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</si>
  <si>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</si>
  <si>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</si>
  <si>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</si>
  <si>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</si>
  <si>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</si>
  <si>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</si>
  <si>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</si>
  <si>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</si>
  <si>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</si>
  <si>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</si>
  <si>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</si>
  <si>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</si>
  <si>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</si>
  <si>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</si>
  <si>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</si>
  <si>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</si>
  <si>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</si>
  <si>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</si>
  <si>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</si>
  <si>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</si>
  <si>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</si>
  <si>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</si>
  <si>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</si>
  <si>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</si>
  <si>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</si>
  <si>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</si>
  <si>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</si>
  <si>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</si>
  <si>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</si>
  <si>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</si>
  <si>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</si>
  <si>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</si>
  <si>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</si>
  <si>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</si>
  <si>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</si>
  <si>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</si>
  <si>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</si>
  <si>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</si>
  <si>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</si>
  <si>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</si>
  <si>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</si>
  <si>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</si>
  <si>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</si>
  <si>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</si>
  <si>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</si>
  <si>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</si>
  <si>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</si>
  <si>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</si>
  <si>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</si>
  <si>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</si>
  <si>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</si>
  <si>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</si>
  <si>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</si>
  <si>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</si>
  <si>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</si>
  <si>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</si>
  <si>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</si>
  <si>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</si>
  <si>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</si>
  <si>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</si>
  <si>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</si>
  <si>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</si>
  <si>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</si>
  <si>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</si>
  <si>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</si>
  <si>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</si>
  <si>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</si>
  <si>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</si>
  <si>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</si>
  <si>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</si>
  <si>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</si>
  <si>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</si>
  <si>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</si>
  <si>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</si>
  <si>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</si>
  <si>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</si>
  <si>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</si>
  <si>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</si>
  <si>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</si>
  <si>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</si>
  <si>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</si>
  <si>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</si>
  <si>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</si>
  <si>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</si>
  <si>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</si>
  <si>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</si>
  <si>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</si>
  <si>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</si>
  <si>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</si>
  <si>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</si>
  <si>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</si>
  <si>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</si>
  <si>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</si>
  <si>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</si>
  <si>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</si>
  <si>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</si>
  <si>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</si>
  <si>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</si>
  <si>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</si>
  <si>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</si>
  <si>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</si>
  <si>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</si>
  <si>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</si>
  <si>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</si>
  <si>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</si>
  <si>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</si>
  <si>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</si>
  <si>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</si>
  <si>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</si>
  <si>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</si>
  <si>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</si>
  <si>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</si>
  <si>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</si>
  <si>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</si>
  <si>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</si>
  <si>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</si>
  <si>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</si>
  <si>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</si>
  <si>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</si>
  <si>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</si>
  <si>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</si>
  <si>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</si>
  <si>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</si>
  <si>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</si>
  <si>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</si>
  <si>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</si>
  <si>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</si>
  <si>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</si>
  <si>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</si>
  <si>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</si>
  <si>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</si>
  <si>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</si>
  <si>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</si>
  <si>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</si>
  <si>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</si>
  <si>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</si>
  <si>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</si>
  <si>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</si>
  <si>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</si>
  <si>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</si>
  <si>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</si>
  <si>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</si>
  <si>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</si>
  <si>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</si>
  <si>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</si>
  <si>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</si>
  <si>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</si>
  <si>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</si>
  <si>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</si>
  <si>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</si>
  <si>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</si>
  <si>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</si>
  <si>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</si>
  <si>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</si>
  <si>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</si>
  <si>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</si>
  <si>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</si>
  <si>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</si>
  <si>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</si>
  <si>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</si>
  <si>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</si>
  <si>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</si>
  <si>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</si>
  <si>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</si>
  <si>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</si>
  <si>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</si>
  <si>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</si>
  <si>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</si>
  <si>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</si>
  <si>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</si>
  <si>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</si>
  <si>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</si>
  <si>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</si>
  <si>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</si>
  <si>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</si>
  <si>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</si>
  <si>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</si>
  <si>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</si>
  <si>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</si>
  <si>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</si>
  <si>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</si>
  <si>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</si>
  <si>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</si>
  <si>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</si>
  <si>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</si>
  <si>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</si>
  <si>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</si>
  <si>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</si>
  <si>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</si>
  <si>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</si>
  <si>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</si>
  <si>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</si>
  <si>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</si>
  <si>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</si>
  <si>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</si>
  <si>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</si>
  <si>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</si>
  <si>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</si>
  <si>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</si>
  <si>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</si>
  <si>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</si>
  <si>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</si>
  <si>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</si>
  <si>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</si>
  <si>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</si>
  <si>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</si>
  <si>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</si>
  <si>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</si>
  <si>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</si>
  <si>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</si>
  <si>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</si>
  <si>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</si>
  <si>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</si>
  <si>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</si>
  <si>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</si>
  <si>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</si>
  <si>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</si>
  <si>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</si>
  <si>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</si>
  <si>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</si>
  <si>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</si>
  <si>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</si>
  <si>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</si>
  <si>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</si>
  <si>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</si>
  <si>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</si>
  <si>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</si>
  <si>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</si>
  <si>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</si>
  <si>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</si>
  <si>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</si>
  <si>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</si>
  <si>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</si>
  <si>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</si>
  <si>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</si>
  <si>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</si>
  <si>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</si>
  <si>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</si>
  <si>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</si>
  <si>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</si>
  <si>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</si>
  <si>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</si>
  <si>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</si>
  <si>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</si>
  <si>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</si>
  <si>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</si>
  <si>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</si>
  <si>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</si>
  <si>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</si>
  <si>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</si>
  <si>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</si>
  <si>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</si>
  <si>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</si>
  <si>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</si>
  <si>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</si>
  <si>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</si>
  <si>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</si>
  <si>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</si>
  <si>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</si>
  <si>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</si>
  <si>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</si>
  <si>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</si>
  <si>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</si>
  <si>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</si>
  <si>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</si>
  <si>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</si>
  <si>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</si>
  <si>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</si>
  <si>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</si>
  <si>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</si>
  <si>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</si>
  <si>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</si>
  <si>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</si>
  <si>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</si>
  <si>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</si>
  <si>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</si>
  <si>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</si>
  <si>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</si>
  <si>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</si>
  <si>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</si>
  <si>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</si>
  <si>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</si>
  <si>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</si>
  <si>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</si>
  <si>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</si>
  <si>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</si>
  <si>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</si>
  <si>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</si>
  <si>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</si>
  <si>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</si>
  <si>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</si>
  <si>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</si>
  <si>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</si>
  <si>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</si>
  <si>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</si>
  <si>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</si>
  <si>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</si>
  <si>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</si>
  <si>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</si>
  <si>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</si>
  <si>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</si>
  <si>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</si>
  <si>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</si>
  <si>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</si>
  <si>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</si>
  <si>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</si>
  <si>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</si>
  <si>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</si>
  <si>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</si>
  <si>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</si>
  <si>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</si>
  <si>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</si>
  <si>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</si>
  <si>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</si>
  <si>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</si>
  <si>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</si>
  <si>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</si>
  <si>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</si>
  <si>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</si>
  <si>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</si>
  <si>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</si>
  <si>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</si>
  <si>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</si>
  <si>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</si>
  <si>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</si>
  <si>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</si>
  <si>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</si>
  <si>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</si>
  <si>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</si>
  <si>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</si>
  <si>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</si>
  <si>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</si>
  <si>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</si>
  <si>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</si>
  <si>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</si>
  <si>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</si>
  <si>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</si>
  <si>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</si>
  <si>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</si>
  <si>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</si>
  <si>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</si>
  <si>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</si>
  <si>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</si>
  <si>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</si>
  <si>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</si>
  <si>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</si>
  <si>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</si>
  <si>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</si>
  <si>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</si>
  <si>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</si>
  <si>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</si>
  <si>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</si>
  <si>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</si>
  <si>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</si>
  <si>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</si>
  <si>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</si>
  <si>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</si>
  <si>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</si>
  <si>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</si>
  <si>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</si>
  <si>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</si>
  <si>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</si>
  <si>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</si>
  <si>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</si>
  <si>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</si>
  <si>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</si>
  <si>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</si>
  <si>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</si>
  <si>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</si>
  <si>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</si>
  <si>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</si>
  <si>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</si>
  <si>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</si>
  <si>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</si>
  <si>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</si>
  <si>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</si>
  <si>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</si>
  <si>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</si>
  <si>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</si>
  <si>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</si>
  <si>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</si>
  <si>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</si>
  <si>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</si>
  <si>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</si>
  <si>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</si>
  <si>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</si>
  <si>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</si>
  <si>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</si>
  <si>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</si>
  <si>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</si>
  <si>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</si>
  <si>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</si>
  <si>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</si>
  <si>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</si>
  <si>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</si>
  <si>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</si>
  <si>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</si>
  <si>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</si>
  <si>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</si>
  <si>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</si>
  <si>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</si>
  <si>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</si>
  <si>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</si>
  <si>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</si>
  <si>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</si>
  <si>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</si>
  <si>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</si>
  <si>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</si>
  <si>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</si>
  <si>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</si>
  <si>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</si>
  <si>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</si>
  <si>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</si>
  <si>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</si>
  <si>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</si>
  <si>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</si>
  <si>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</si>
  <si>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</si>
  <si>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</si>
  <si>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</si>
  <si>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</si>
  <si>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</si>
  <si>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</si>
  <si>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</si>
  <si>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</si>
  <si>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</si>
  <si>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</si>
  <si>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</si>
  <si>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</si>
  <si>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</si>
  <si>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</si>
  <si>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</si>
  <si>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</si>
  <si>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</si>
  <si>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</si>
  <si>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</si>
  <si>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</si>
  <si>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</si>
  <si>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</si>
  <si>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</si>
  <si>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</si>
  <si>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</si>
  <si>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</si>
  <si>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</si>
  <si>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</si>
  <si>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</si>
  <si>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</si>
  <si>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</si>
  <si>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</si>
  <si>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</si>
  <si>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</si>
  <si>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</si>
  <si>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</si>
  <si>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</si>
  <si>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</si>
  <si>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</si>
  <si>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</si>
  <si>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</si>
  <si>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</si>
  <si>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</si>
  <si>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</si>
  <si>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</si>
  <si>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</si>
  <si>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</si>
  <si>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</si>
  <si>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</si>
  <si>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</si>
  <si>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</si>
  <si>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</si>
  <si>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</si>
  <si>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</si>
  <si>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</si>
  <si>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</si>
  <si>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</si>
  <si>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</si>
  <si>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</si>
  <si>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</si>
  <si>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</si>
  <si>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</si>
  <si>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</si>
  <si>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</si>
  <si>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</si>
  <si>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</si>
  <si>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</si>
  <si>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</si>
  <si>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</si>
  <si>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</si>
  <si>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</si>
  <si>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</si>
  <si>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</si>
  <si>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</si>
  <si>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</si>
  <si>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</si>
  <si>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</si>
  <si>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</si>
  <si>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</si>
  <si>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</si>
  <si>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</si>
  <si>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</si>
  <si>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</si>
  <si>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</si>
  <si>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</si>
  <si>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</si>
  <si>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</si>
  <si>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</si>
  <si>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</si>
  <si>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</si>
  <si>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</si>
  <si>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</si>
  <si>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</si>
  <si>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</si>
  <si>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</si>
  <si>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</si>
  <si>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</si>
  <si>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</si>
  <si>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</si>
  <si>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</si>
  <si>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</si>
  <si>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</si>
  <si>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</si>
  <si>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</si>
  <si>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</si>
  <si>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</si>
  <si>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</si>
  <si>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</si>
  <si>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</si>
  <si>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</si>
  <si>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</si>
  <si>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</si>
  <si>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</si>
  <si>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</si>
  <si>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</si>
  <si>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</si>
  <si>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</si>
  <si>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</si>
  <si>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</si>
  <si>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</si>
  <si>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</si>
  <si>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</si>
  <si>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</si>
  <si>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</si>
  <si>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</si>
  <si>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</si>
  <si>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</si>
  <si>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</si>
  <si>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</si>
  <si>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</si>
  <si>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</si>
  <si>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</si>
  <si>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</si>
  <si>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</si>
  <si>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</si>
  <si>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</si>
  <si>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</si>
  <si>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</si>
  <si>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</si>
  <si>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</si>
  <si>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</si>
  <si>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</si>
  <si>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</si>
  <si>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</si>
  <si>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</si>
  <si>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</si>
  <si>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</si>
  <si>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</si>
  <si>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</si>
  <si>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</si>
  <si>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</si>
  <si>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</si>
  <si>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</si>
  <si>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</si>
  <si>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</si>
  <si>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</si>
  <si>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</si>
  <si>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</si>
  <si>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</si>
  <si>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</si>
  <si>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</si>
  <si>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</si>
  <si>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</si>
  <si>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</si>
  <si>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</si>
  <si>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</si>
  <si>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</si>
  <si>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</si>
  <si>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</si>
  <si>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</si>
  <si>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</si>
  <si>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</si>
  <si>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</si>
  <si>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</si>
  <si>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</si>
  <si>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</si>
  <si>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</si>
  <si>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</si>
  <si>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</si>
  <si>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</si>
  <si>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</si>
  <si>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</si>
  <si>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</si>
  <si>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</si>
  <si>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</si>
  <si>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</si>
  <si>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</si>
  <si>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</si>
  <si>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</si>
  <si>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</si>
  <si>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</si>
  <si>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</si>
  <si>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</si>
  <si>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</si>
  <si>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</si>
  <si>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</si>
  <si>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</si>
  <si>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</si>
  <si>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</si>
  <si>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</si>
  <si>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</si>
  <si>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</si>
  <si>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</si>
  <si>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</si>
  <si>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</si>
  <si>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</si>
  <si>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</si>
  <si>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</si>
  <si>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</si>
  <si>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</si>
  <si>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</si>
  <si>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</si>
  <si>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</si>
  <si>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</si>
  <si>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</si>
  <si>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</si>
  <si>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</si>
  <si>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</si>
  <si>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</si>
  <si>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</si>
  <si>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</si>
  <si>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</si>
  <si>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</si>
  <si>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</si>
  <si>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</si>
  <si>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</si>
  <si>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</si>
  <si>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</si>
  <si>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</si>
  <si>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</si>
  <si>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</si>
  <si>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</si>
  <si>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</si>
  <si>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</si>
  <si>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</si>
  <si>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</si>
  <si>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</si>
  <si>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</si>
  <si>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</si>
  <si>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</si>
  <si>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</si>
  <si>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</si>
  <si>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</si>
  <si>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</si>
  <si>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</si>
  <si>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</si>
  <si>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</si>
  <si>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</si>
  <si>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</si>
  <si>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</si>
  <si>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</si>
  <si>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</si>
  <si>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</si>
  <si>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</si>
  <si>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</si>
  <si>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</si>
  <si>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</si>
  <si>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</si>
  <si>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</si>
  <si>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</si>
  <si>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</si>
  <si>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</si>
  <si>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</si>
  <si>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</si>
  <si>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</si>
  <si>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</si>
  <si>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</si>
  <si>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</si>
  <si>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</si>
  <si>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</si>
  <si>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</si>
  <si>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</si>
  <si>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</si>
  <si>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</si>
  <si>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</si>
  <si>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</si>
  <si>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</si>
  <si>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</si>
  <si>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</si>
  <si>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</si>
  <si>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</si>
  <si>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</si>
  <si>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</si>
  <si>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</si>
  <si>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</si>
  <si>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</si>
  <si>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</si>
  <si>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</si>
  <si>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</si>
  <si>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</si>
  <si>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</si>
  <si>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</si>
  <si>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</si>
  <si>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</si>
  <si>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</si>
  <si>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</si>
  <si>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</si>
  <si>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</si>
  <si>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</si>
  <si>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</si>
  <si>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</si>
  <si>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</si>
  <si>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</si>
  <si>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</si>
  <si>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</si>
  <si>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</si>
  <si>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</si>
  <si>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</si>
  <si>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</si>
  <si>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</si>
  <si>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</si>
  <si>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</si>
  <si>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</si>
  <si>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</si>
  <si>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</si>
  <si>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</si>
  <si>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</si>
  <si>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</si>
  <si>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</si>
  <si>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</si>
  <si>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</si>
  <si>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</si>
  <si>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</si>
  <si>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</si>
  <si>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</si>
  <si>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</si>
  <si>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</si>
  <si>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</si>
  <si>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</si>
  <si>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</si>
  <si>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</si>
  <si>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</si>
  <si>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</si>
  <si>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</si>
  <si>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</si>
  <si>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</si>
  <si>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</si>
  <si>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</si>
  <si>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</si>
  <si>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</si>
  <si>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</si>
  <si>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</si>
  <si>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</si>
  <si>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</si>
  <si>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</si>
  <si>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</si>
  <si>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</si>
  <si>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</si>
  <si>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</si>
  <si>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</si>
  <si>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</si>
  <si>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</si>
  <si>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</si>
  <si>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</si>
  <si>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</si>
  <si>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</si>
  <si>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</si>
  <si>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</si>
  <si>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</si>
  <si>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</si>
  <si>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</si>
  <si>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</si>
  <si>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</si>
  <si>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</si>
  <si>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</si>
  <si>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</si>
  <si>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</si>
  <si>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</si>
  <si>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</si>
  <si>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</si>
  <si>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</si>
  <si>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</si>
  <si>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</si>
  <si>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</si>
  <si>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</si>
  <si>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</si>
  <si>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</si>
  <si>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</si>
  <si>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</si>
  <si>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</si>
  <si>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</si>
  <si>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</si>
  <si>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</si>
  <si>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</si>
  <si>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</si>
  <si>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</si>
  <si>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</si>
  <si>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</si>
  <si>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</si>
  <si>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</si>
  <si>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</si>
  <si>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</si>
  <si>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</si>
  <si>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</si>
  <si>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</si>
  <si>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</si>
  <si>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</si>
  <si>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</si>
  <si>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</si>
  <si>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</si>
  <si>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</si>
  <si>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</si>
  <si>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</si>
  <si>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</si>
  <si>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</si>
  <si>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</si>
  <si>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</si>
  <si>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</si>
  <si>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</si>
  <si>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</si>
  <si>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</si>
  <si>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</si>
  <si>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</si>
  <si>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</si>
  <si>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</si>
  <si>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</si>
  <si>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</si>
  <si>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</si>
  <si>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</si>
  <si>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</si>
  <si>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</si>
  <si>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</si>
  <si>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</si>
  <si>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</si>
  <si>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</si>
  <si>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</si>
  <si>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</si>
  <si>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</si>
  <si>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</si>
  <si>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</si>
  <si>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</si>
  <si>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</si>
  <si>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</si>
  <si>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</si>
  <si>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</si>
  <si>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</si>
  <si>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</si>
  <si>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</si>
  <si>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</si>
  <si>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</si>
  <si>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</si>
  <si>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</si>
  <si>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</si>
  <si>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</si>
  <si>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</si>
  <si>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</si>
  <si>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</si>
  <si>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</si>
  <si>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</si>
  <si>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</si>
  <si>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</si>
  <si>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</si>
  <si>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</si>
  <si>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</si>
  <si>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</si>
  <si>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</si>
  <si>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</si>
  <si>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</si>
  <si>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</si>
  <si>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</si>
  <si>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</si>
  <si>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</si>
  <si>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</si>
  <si>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</si>
  <si>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</si>
  <si>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</si>
  <si>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</si>
  <si>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</si>
  <si>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</si>
  <si>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</si>
  <si>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</si>
  <si>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</si>
  <si>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</si>
  <si>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</si>
  <si>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</si>
  <si>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</si>
  <si>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</si>
  <si>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</si>
  <si>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</si>
  <si>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</si>
  <si>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</si>
  <si>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</si>
  <si>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</si>
  <si>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</si>
  <si>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</si>
  <si>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</si>
  <si>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</si>
  <si>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</si>
  <si>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</si>
  <si>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</si>
  <si>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</si>
  <si>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</si>
  <si>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</si>
  <si>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</si>
  <si>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</si>
  <si>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</si>
  <si>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</si>
  <si>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</si>
  <si>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</si>
  <si>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</si>
  <si>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</si>
  <si>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</si>
  <si>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</si>
  <si>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</si>
  <si>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</si>
  <si>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</si>
  <si>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</si>
  <si>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</si>
  <si>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</si>
  <si>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</si>
  <si>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</si>
  <si>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</si>
  <si>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</si>
  <si>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</si>
  <si>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</si>
  <si>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</si>
  <si>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</si>
  <si>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</si>
  <si>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</si>
  <si>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</si>
  <si>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</si>
  <si>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</si>
  <si>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</si>
  <si>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</si>
  <si>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</si>
  <si>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</si>
  <si>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</si>
  <si>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</si>
  <si>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</si>
  <si>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</si>
  <si>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</si>
  <si>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</si>
  <si>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</si>
  <si>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</si>
  <si>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</si>
  <si>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</si>
  <si>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</si>
  <si>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</si>
  <si>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</si>
  <si>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</si>
  <si>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</si>
  <si>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</si>
  <si>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</si>
  <si>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</si>
  <si>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</si>
  <si>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</si>
  <si>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</si>
  <si>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</si>
  <si>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</si>
  <si>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</si>
  <si>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</si>
  <si>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</si>
  <si>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</si>
  <si>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</si>
  <si>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</si>
  <si>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</si>
  <si>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</si>
  <si>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</si>
  <si>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</si>
  <si>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</si>
  <si>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</si>
  <si>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</si>
  <si>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</si>
  <si>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</si>
  <si>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</si>
  <si>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</si>
  <si>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</si>
  <si>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</si>
  <si>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</si>
  <si>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</si>
  <si>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</si>
  <si>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</si>
  <si>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</si>
  <si>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</si>
  <si>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</si>
  <si>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</si>
  <si>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</si>
  <si>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</si>
  <si>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</si>
  <si>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</si>
  <si>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</si>
  <si>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</si>
  <si>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</si>
  <si>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</si>
  <si>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</si>
  <si>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</si>
  <si>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</si>
  <si>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</si>
  <si>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</si>
  <si>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</si>
  <si>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</si>
  <si>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</si>
  <si>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</si>
  <si>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</si>
  <si>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</si>
  <si>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</si>
  <si>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</si>
  <si>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</si>
  <si>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</si>
  <si>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</si>
  <si>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</si>
  <si>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</si>
  <si>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</si>
  <si>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</si>
  <si>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</si>
  <si>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</si>
  <si>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</si>
  <si>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</si>
  <si>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</si>
  <si>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</si>
  <si>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</si>
  <si>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</si>
  <si>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</si>
  <si>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</si>
  <si>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</si>
  <si>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</si>
  <si>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</si>
  <si>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</si>
  <si>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</si>
  <si>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</si>
  <si>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</si>
  <si>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</si>
  <si>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</si>
  <si>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</si>
  <si>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</si>
  <si>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</si>
  <si>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</si>
  <si>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</si>
  <si>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</si>
  <si>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</si>
  <si>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</si>
  <si>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</si>
  <si>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</si>
  <si>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</si>
  <si>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</si>
  <si>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</si>
  <si>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</si>
  <si>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</si>
  <si>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</si>
  <si>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</si>
  <si>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</si>
  <si>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</si>
  <si>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</si>
  <si>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</si>
  <si>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</si>
  <si>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</si>
  <si>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</si>
  <si>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</si>
  <si>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</si>
  <si>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</si>
  <si>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</si>
  <si>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</si>
  <si>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</si>
  <si>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</si>
  <si>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</si>
  <si>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</si>
  <si>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</si>
  <si>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</si>
  <si>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</si>
  <si>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</si>
  <si>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</si>
  <si>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</si>
  <si>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</si>
  <si>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</si>
  <si>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</si>
  <si>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</si>
  <si>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</si>
  <si>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</si>
  <si>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</si>
  <si>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</si>
  <si>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</si>
  <si>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</si>
  <si>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</si>
  <si>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</si>
  <si>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</si>
  <si>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</si>
  <si>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</si>
  <si>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</si>
  <si>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</si>
  <si>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</si>
  <si>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</si>
  <si>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</si>
  <si>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</si>
  <si>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</si>
  <si>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</si>
  <si>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</si>
  <si>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</si>
  <si>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</si>
  <si>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</si>
  <si>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</si>
  <si>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</si>
  <si>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</si>
  <si>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</si>
  <si>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</si>
  <si>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</si>
  <si>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</si>
  <si>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</si>
  <si>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</si>
  <si>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</si>
  <si>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</si>
  <si>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</si>
  <si>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</si>
  <si>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</si>
  <si>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</si>
  <si>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</si>
  <si>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</si>
  <si>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</si>
  <si>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</si>
  <si>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</si>
  <si>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</si>
  <si>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</si>
  <si>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</si>
  <si>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</si>
  <si>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</si>
  <si>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</si>
  <si>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</si>
  <si>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</si>
  <si>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</si>
  <si>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</si>
  <si>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</si>
  <si>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</si>
  <si>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</si>
  <si>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</si>
  <si>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</si>
  <si>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</si>
  <si>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</si>
  <si>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</si>
  <si>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</si>
  <si>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</si>
  <si>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</si>
  <si>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</si>
  <si>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</si>
  <si>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</si>
  <si>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</si>
  <si>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</si>
  <si>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</si>
  <si>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</si>
  <si>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</si>
  <si>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</si>
  <si>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</si>
  <si>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</si>
  <si>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</si>
  <si>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</si>
  <si>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</si>
  <si>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</si>
  <si>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</si>
  <si>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</si>
  <si>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</si>
  <si>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</si>
  <si>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</si>
  <si>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</si>
  <si>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</si>
  <si>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</si>
  <si>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</si>
  <si>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</si>
  <si>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</si>
  <si>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</si>
  <si>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</si>
  <si>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</si>
  <si>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</si>
  <si>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</si>
  <si>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</si>
  <si>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</si>
  <si>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</si>
  <si>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</si>
  <si>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</si>
  <si>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</si>
  <si>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</si>
  <si>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</si>
  <si>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</si>
  <si>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</si>
  <si>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</si>
  <si>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</si>
  <si>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</si>
  <si>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</si>
  <si>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</si>
  <si>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</si>
  <si>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</si>
  <si>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</si>
  <si>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</si>
  <si>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</si>
  <si>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</si>
  <si>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</si>
  <si>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</si>
  <si>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</si>
  <si>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</si>
  <si>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</si>
  <si>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</si>
  <si>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</si>
  <si>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</si>
  <si>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</si>
  <si>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</si>
  <si>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</si>
  <si>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</si>
  <si>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</si>
  <si>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</si>
  <si>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</si>
  <si>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</si>
  <si>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</si>
  <si>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</si>
  <si>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</si>
  <si>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</si>
  <si>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</si>
  <si>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</si>
  <si>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</si>
  <si>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</si>
  <si>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</si>
  <si>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</si>
  <si>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</si>
  <si>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</si>
  <si>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</si>
  <si>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</si>
  <si>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</si>
  <si>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</si>
  <si>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</si>
  <si>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</si>
  <si>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</si>
  <si>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</si>
  <si>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</si>
  <si>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</si>
  <si>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</si>
  <si>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</si>
  <si>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</si>
  <si>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</si>
  <si>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</si>
  <si>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</si>
  <si>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</si>
  <si>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</si>
  <si>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</si>
  <si>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</si>
  <si>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</si>
  <si>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</si>
  <si>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</si>
  <si>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</si>
  <si>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</si>
  <si>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</si>
  <si>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</si>
  <si>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</si>
  <si>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</si>
  <si>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</si>
  <si>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</si>
  <si>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</si>
  <si>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</si>
  <si>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</si>
  <si>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</si>
  <si>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</si>
  <si>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</si>
  <si>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</si>
  <si>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</si>
  <si>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</si>
  <si>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</si>
  <si>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</si>
  <si>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</si>
  <si>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</si>
  <si>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</si>
  <si>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</si>
  <si>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</si>
  <si>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</si>
  <si>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</si>
  <si>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</si>
  <si>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</si>
  <si>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</si>
  <si>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</si>
  <si>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</si>
  <si>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</si>
  <si>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</si>
  <si>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</si>
  <si>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</si>
  <si>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</si>
  <si>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</si>
  <si>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</si>
  <si>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</si>
  <si>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</si>
  <si>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</si>
  <si>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</si>
  <si>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</si>
  <si>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</si>
  <si>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</si>
  <si>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</si>
  <si>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</si>
  <si>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</si>
  <si>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</si>
  <si>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</si>
  <si>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</si>
  <si>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</si>
  <si>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</si>
  <si>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</si>
  <si>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</si>
  <si>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</si>
  <si>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</si>
  <si>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</si>
  <si>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</si>
  <si>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</si>
  <si>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</si>
  <si>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</si>
  <si>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</si>
  <si>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</si>
  <si>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</si>
  <si>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</si>
  <si>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</si>
  <si>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</si>
  <si>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</si>
  <si>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</si>
  <si>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</si>
  <si>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</si>
  <si>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</si>
  <si>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</si>
  <si>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</si>
  <si>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</si>
  <si>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</si>
  <si>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</si>
  <si>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</si>
  <si>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</si>
  <si>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</si>
  <si>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</si>
  <si>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</si>
  <si>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</si>
  <si>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</si>
  <si>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</si>
  <si>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</si>
  <si>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</si>
  <si>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</si>
  <si>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</si>
  <si>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</si>
  <si>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</si>
  <si>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</si>
  <si>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</si>
  <si>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</si>
  <si>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</si>
  <si>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</si>
  <si>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</si>
  <si>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</si>
  <si>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</si>
  <si>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</si>
  <si>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</si>
  <si>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</si>
  <si>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</si>
  <si>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</si>
  <si>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</si>
  <si>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</si>
  <si>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</si>
  <si>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</si>
  <si>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</si>
  <si>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</si>
  <si>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</si>
  <si>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</si>
  <si>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</si>
  <si>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</si>
  <si>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</si>
  <si>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</si>
  <si>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</si>
  <si>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</si>
  <si>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</si>
  <si>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</si>
  <si>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</si>
  <si>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</si>
  <si>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</si>
  <si>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</si>
  <si>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</si>
  <si>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</si>
  <si>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</si>
  <si>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</si>
  <si>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</si>
  <si>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</si>
  <si>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</si>
  <si>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</si>
  <si>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</si>
  <si>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</si>
  <si>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</si>
  <si>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</si>
  <si>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</si>
  <si>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</si>
  <si>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</si>
  <si>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</si>
  <si>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</si>
  <si>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</si>
  <si>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</si>
  <si>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</si>
  <si>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</si>
  <si>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</si>
  <si>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</si>
  <si>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</si>
  <si>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</si>
  <si>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</si>
  <si>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</si>
  <si>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</si>
  <si>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</si>
  <si>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</si>
  <si>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</si>
  <si>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</si>
  <si>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</si>
  <si>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</si>
  <si>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</si>
  <si>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</si>
  <si>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</si>
  <si>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</si>
  <si>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</si>
  <si>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</si>
  <si>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</si>
  <si>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</si>
  <si>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</si>
  <si>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</si>
  <si>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</si>
  <si>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</si>
  <si>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</si>
  <si>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</si>
  <si>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</si>
  <si>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</si>
  <si>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</si>
  <si>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</si>
  <si>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</si>
  <si>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</si>
  <si>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</si>
  <si>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</si>
  <si>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</si>
  <si>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</si>
  <si>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</si>
  <si>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</si>
  <si>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</si>
  <si>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</si>
  <si>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</si>
  <si>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</si>
  <si>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</si>
  <si>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</si>
  <si>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</si>
  <si>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</si>
  <si>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</si>
  <si>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</si>
  <si>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</si>
  <si>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</si>
  <si>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</si>
  <si>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</si>
  <si>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</si>
  <si>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</si>
  <si>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</si>
  <si>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</si>
  <si>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</si>
  <si>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</si>
  <si>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</si>
  <si>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</si>
  <si>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</si>
  <si>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</si>
  <si>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</si>
  <si>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</si>
  <si>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</si>
  <si>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</si>
  <si>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</si>
  <si>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</si>
  <si>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</si>
  <si>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</si>
  <si>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</si>
  <si>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</si>
  <si>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</si>
  <si>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</si>
  <si>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</si>
  <si>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</si>
  <si>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</si>
  <si>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</si>
  <si>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</si>
  <si>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</si>
  <si>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</si>
  <si>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</si>
  <si>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</si>
  <si>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</si>
  <si>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</si>
  <si>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</si>
  <si>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</si>
  <si>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</si>
  <si>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</si>
  <si>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</si>
  <si>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</si>
  <si>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</si>
  <si>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</si>
  <si>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</si>
  <si>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</si>
  <si>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</si>
  <si>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</si>
  <si>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</si>
  <si>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</si>
  <si>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</si>
  <si>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</si>
  <si>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</si>
  <si>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</si>
  <si>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</si>
  <si>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</si>
  <si>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</si>
  <si>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</si>
  <si>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</si>
  <si>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</si>
  <si>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</si>
  <si>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</si>
  <si>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</si>
  <si>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</si>
  <si>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</si>
  <si>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</si>
  <si>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</si>
  <si>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</si>
  <si>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</si>
  <si>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</si>
  <si>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</si>
  <si>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</si>
  <si>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</si>
  <si>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</si>
  <si>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</si>
  <si>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</si>
  <si>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</si>
  <si>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</si>
  <si>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</si>
  <si>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</si>
  <si>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</si>
  <si>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</si>
  <si>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</si>
  <si>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</si>
  <si>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</si>
  <si>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</si>
  <si>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</si>
  <si>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</si>
  <si>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</si>
  <si>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</si>
  <si>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</si>
  <si>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</si>
  <si>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</si>
  <si>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</si>
  <si>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</si>
  <si>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</si>
  <si>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</si>
  <si>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</si>
  <si>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</si>
  <si>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</si>
  <si>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</si>
  <si>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</si>
  <si>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</si>
  <si>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</si>
  <si>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</si>
  <si>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</si>
  <si>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</si>
  <si>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</si>
  <si>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</si>
  <si>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</si>
  <si>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</si>
  <si>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</si>
  <si>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</si>
  <si>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</si>
  <si>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</si>
  <si>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</si>
  <si>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</si>
  <si>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</si>
  <si>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</si>
  <si>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</si>
  <si>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</si>
  <si>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</si>
  <si>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</si>
  <si>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</si>
  <si>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</si>
  <si>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</si>
  <si>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</si>
  <si>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</si>
  <si>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</si>
  <si>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</si>
  <si>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</si>
  <si>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</si>
  <si>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</si>
  <si>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</si>
  <si>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</si>
  <si>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</si>
  <si>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</si>
  <si>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</si>
  <si>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</si>
  <si>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</si>
  <si>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</si>
  <si>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</si>
  <si>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</si>
  <si>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</si>
  <si>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</si>
  <si>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</si>
  <si>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</si>
  <si>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</si>
  <si>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</si>
  <si>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</si>
  <si>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</si>
  <si>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</si>
  <si>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</si>
  <si>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</si>
  <si>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</si>
  <si>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</si>
  <si>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</si>
  <si>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</si>
  <si>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</si>
  <si>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</si>
  <si>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</si>
  <si>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</si>
  <si>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</si>
  <si>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</si>
  <si>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</si>
  <si>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</si>
  <si>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</si>
  <si>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</si>
  <si>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</si>
  <si>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</si>
  <si>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</si>
  <si>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</si>
  <si>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</si>
  <si>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</si>
  <si>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</si>
  <si>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</si>
  <si>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</si>
  <si>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</si>
  <si>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</si>
  <si>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</si>
  <si>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</si>
  <si>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</si>
  <si>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</si>
  <si>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</si>
  <si>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</si>
  <si>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</si>
  <si>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</si>
  <si>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</si>
  <si>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</si>
  <si>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</si>
  <si>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</si>
  <si>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</si>
  <si>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</si>
  <si>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</si>
  <si>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</si>
  <si>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</si>
  <si>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</si>
  <si>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</si>
  <si>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</si>
  <si>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</si>
  <si>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</si>
  <si>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</si>
  <si>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</si>
  <si>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</si>
  <si>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</si>
  <si>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</si>
  <si>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</si>
  <si>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</si>
  <si>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</si>
  <si>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</si>
  <si>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</si>
  <si>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</si>
  <si>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</si>
  <si>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</si>
  <si>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</si>
  <si>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</si>
  <si>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</si>
  <si>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</si>
  <si>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</si>
  <si>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</si>
  <si>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</si>
  <si>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</si>
  <si>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</si>
  <si>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</si>
  <si>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</si>
  <si>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</si>
  <si>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</si>
  <si>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</si>
  <si>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</si>
  <si>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</si>
  <si>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</si>
  <si>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</si>
  <si>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</si>
  <si>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</si>
  <si>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</si>
  <si>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</si>
  <si>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</si>
  <si>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</si>
  <si>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</si>
  <si>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</si>
  <si>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</si>
  <si>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</si>
  <si>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</si>
  <si>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</si>
  <si>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</si>
  <si>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</si>
  <si>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</si>
  <si>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</si>
  <si>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</si>
  <si>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</si>
  <si>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</si>
  <si>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</si>
  <si>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</si>
  <si>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</si>
  <si>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</si>
  <si>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</si>
  <si>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</si>
  <si>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</si>
  <si>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</si>
  <si>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</si>
  <si>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</si>
  <si>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</si>
  <si>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</si>
  <si>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</si>
  <si>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</si>
  <si>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</si>
  <si>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</si>
  <si>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</si>
  <si>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</si>
  <si>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</si>
  <si>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</si>
  <si>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</si>
  <si>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</si>
  <si>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</si>
  <si>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</si>
  <si>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</si>
  <si>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</si>
  <si>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</si>
  <si>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</si>
  <si>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</si>
  <si>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</si>
  <si>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</si>
  <si>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</si>
  <si>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</si>
  <si>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</si>
  <si>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</si>
  <si>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</si>
  <si>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</si>
  <si>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</si>
  <si>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</si>
  <si>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</si>
  <si>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</si>
  <si>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</si>
  <si>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</si>
  <si>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</si>
  <si>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</si>
  <si>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</si>
  <si>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</si>
  <si>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</si>
  <si>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</si>
  <si>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</si>
  <si>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</si>
  <si>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</si>
  <si>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</si>
  <si>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</si>
  <si>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</si>
  <si>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</si>
  <si>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</si>
  <si>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</si>
  <si>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</si>
  <si>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</si>
  <si>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</si>
  <si>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</si>
  <si>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</si>
  <si>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</si>
  <si>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</si>
  <si>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</si>
  <si>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</si>
  <si>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</si>
  <si>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</si>
  <si>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</si>
  <si>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</si>
  <si>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</si>
  <si>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</si>
  <si>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</si>
  <si>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</si>
  <si>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</si>
  <si>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</si>
  <si>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</si>
  <si>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</si>
  <si>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</si>
  <si>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</si>
  <si>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</si>
  <si>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</si>
  <si>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</si>
  <si>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</si>
  <si>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</si>
  <si>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</si>
  <si>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</si>
  <si>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</si>
  <si>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</si>
  <si>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</si>
  <si>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</si>
  <si>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</si>
  <si>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</si>
  <si>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</si>
  <si>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</si>
  <si>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</si>
  <si>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</si>
  <si>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</si>
  <si>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</si>
  <si>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</si>
  <si>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</si>
  <si>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</si>
  <si>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</si>
  <si>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</si>
  <si>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</si>
  <si>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</si>
  <si>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</si>
  <si>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</si>
  <si>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</si>
  <si>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</si>
  <si>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</si>
  <si>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</si>
  <si>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</si>
  <si>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</si>
  <si>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</si>
  <si>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</si>
  <si>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</si>
  <si>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</si>
  <si>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</si>
  <si>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</si>
  <si>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</si>
  <si>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</si>
  <si>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</si>
  <si>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</si>
  <si>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</si>
  <si>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</si>
  <si>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</si>
  <si>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</si>
  <si>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</si>
  <si>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</si>
  <si>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</si>
  <si>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</si>
  <si>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</si>
  <si>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</si>
  <si>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</si>
  <si>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</si>
  <si>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</si>
  <si>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</si>
  <si>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</si>
  <si>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</si>
  <si>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</si>
  <si>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</si>
  <si>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</si>
  <si>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</si>
  <si>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</si>
  <si>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</si>
  <si>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</si>
  <si>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</si>
  <si>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</si>
  <si>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</si>
  <si>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</si>
  <si>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</si>
  <si>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</si>
  <si>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</si>
  <si>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</si>
  <si>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</si>
  <si>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</si>
  <si>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</si>
  <si>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</si>
  <si>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</si>
  <si>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</si>
  <si>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</si>
  <si>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</si>
  <si>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</si>
  <si>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</si>
  <si>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</si>
  <si>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</si>
  <si>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</si>
  <si>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</si>
  <si>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</si>
  <si>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</si>
  <si>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</si>
  <si>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</si>
  <si>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</si>
  <si>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</si>
  <si>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</si>
  <si>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</si>
  <si>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</si>
  <si>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</si>
  <si>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</si>
  <si>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</si>
  <si>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</si>
  <si>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</si>
  <si>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</si>
  <si>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</si>
  <si>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</si>
  <si>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</si>
  <si>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</si>
  <si>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</si>
  <si>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</si>
  <si>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</si>
  <si>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</si>
  <si>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</si>
  <si>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</si>
  <si>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</si>
  <si>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</si>
  <si>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</si>
  <si>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</si>
  <si>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</si>
  <si>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</si>
  <si>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</si>
  <si>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</si>
  <si>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</si>
  <si>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</si>
  <si>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</si>
  <si>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</si>
  <si>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</si>
  <si>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</si>
  <si>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</si>
  <si>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</si>
  <si>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</si>
  <si>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</si>
  <si>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</si>
  <si>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</si>
  <si>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</si>
  <si>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</si>
  <si>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</si>
  <si>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</si>
  <si>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</si>
  <si>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</si>
  <si>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</si>
  <si>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</si>
  <si>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</si>
  <si>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</si>
  <si>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</si>
  <si>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</si>
  <si>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</si>
  <si>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</si>
  <si>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</si>
  <si>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</si>
  <si>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</si>
  <si>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</si>
  <si>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</si>
  <si>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</si>
  <si>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</si>
  <si>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</si>
  <si>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</si>
  <si>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</si>
  <si>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</si>
  <si>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</si>
  <si>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</si>
  <si>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</si>
  <si>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</si>
  <si>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</si>
  <si>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</si>
  <si>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</si>
  <si>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</si>
  <si>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</si>
  <si>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</si>
  <si>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</si>
  <si>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</si>
  <si>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</si>
  <si>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</si>
  <si>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</si>
  <si>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</si>
  <si>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</si>
  <si>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</si>
  <si>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</si>
  <si>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</si>
  <si>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</si>
  <si>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</si>
  <si>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</si>
  <si>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</si>
  <si>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</si>
  <si>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</si>
  <si>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</si>
  <si>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</si>
  <si>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</si>
  <si>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</si>
  <si>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</si>
  <si>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</si>
  <si>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</si>
  <si>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</si>
  <si>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</si>
  <si>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</si>
  <si>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</si>
  <si>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</si>
  <si>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</si>
  <si>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</si>
  <si>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</si>
  <si>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</si>
  <si>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</si>
  <si>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</si>
  <si>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</si>
  <si>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</si>
  <si>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</si>
  <si>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</si>
  <si>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</si>
  <si>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</si>
  <si>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</si>
  <si>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</si>
  <si>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</si>
  <si>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</si>
  <si>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</si>
  <si>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</si>
  <si>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</si>
  <si>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</si>
  <si>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</si>
  <si>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</si>
  <si>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</si>
  <si>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</si>
  <si>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</si>
  <si>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</si>
  <si>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</si>
  <si>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</si>
  <si>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</si>
  <si>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</si>
  <si>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</si>
  <si>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</si>
  <si>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</si>
  <si>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</si>
  <si>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</si>
  <si>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</si>
  <si>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</si>
  <si>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</si>
  <si>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</si>
  <si>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</si>
  <si>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</si>
  <si>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</si>
  <si>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</si>
  <si>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</si>
  <si>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</si>
  <si>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</si>
  <si>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</si>
  <si>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</si>
  <si>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</si>
  <si>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</si>
  <si>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</si>
  <si>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</si>
  <si>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</si>
  <si>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</si>
  <si>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</si>
  <si>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</si>
  <si>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</si>
  <si>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</si>
  <si>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</si>
  <si>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</si>
  <si>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</si>
  <si>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</si>
  <si>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</si>
  <si>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</si>
  <si>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</si>
  <si>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</si>
  <si>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</si>
  <si>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</si>
  <si>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</si>
  <si>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</si>
  <si>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</si>
  <si>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</si>
  <si>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</si>
  <si>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</si>
  <si>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</si>
  <si>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</si>
  <si>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</si>
  <si>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</si>
  <si>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</si>
  <si>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</si>
  <si>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</si>
  <si>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</si>
  <si>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</si>
  <si>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</si>
  <si>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</si>
  <si>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</si>
  <si>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</si>
  <si>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</si>
  <si>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</si>
  <si>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</si>
  <si>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</si>
  <si>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</si>
  <si>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</si>
  <si>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</si>
  <si>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</si>
  <si>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</si>
  <si>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</si>
  <si>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</si>
  <si>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</si>
  <si>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</si>
  <si>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</si>
  <si>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</si>
  <si>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</si>
  <si>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</si>
  <si>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</si>
  <si>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</si>
  <si>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</si>
  <si>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</si>
  <si>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</si>
  <si>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</si>
  <si>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</si>
  <si>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</si>
  <si>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</si>
  <si>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</si>
  <si>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</si>
  <si>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</si>
  <si>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</si>
  <si>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</si>
  <si>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</si>
  <si>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</si>
  <si>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</si>
  <si>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</si>
  <si>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</si>
  <si>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</si>
  <si>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</si>
  <si>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</si>
  <si>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</si>
  <si>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</si>
  <si>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</si>
  <si>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</si>
  <si>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</si>
  <si>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</si>
  <si>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</si>
  <si>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</si>
  <si>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</si>
  <si>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</si>
  <si>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</si>
  <si>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</si>
  <si>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</si>
  <si>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</si>
  <si>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</si>
  <si>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</si>
  <si>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</si>
  <si>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</si>
  <si>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</si>
  <si>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</si>
  <si>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</si>
  <si>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</si>
  <si>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</si>
  <si>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</si>
  <si>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</si>
  <si>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</si>
  <si>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</si>
  <si>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</si>
  <si>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</si>
  <si>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</si>
  <si>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</si>
  <si>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</si>
  <si>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</si>
  <si>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</si>
  <si>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</si>
  <si>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</si>
  <si>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</si>
  <si>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</si>
  <si>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</si>
  <si>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</si>
  <si>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</si>
  <si>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</si>
  <si>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</si>
  <si>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</si>
  <si>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</si>
  <si>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</si>
  <si>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</si>
  <si>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</si>
  <si>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</si>
  <si>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</si>
  <si>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</si>
  <si>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</si>
  <si>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</si>
  <si>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</si>
  <si>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</si>
  <si>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</si>
  <si>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</si>
  <si>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</si>
  <si>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</si>
  <si>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</si>
  <si>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</si>
  <si>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</si>
  <si>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</si>
  <si>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</si>
  <si>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</si>
  <si>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</si>
  <si>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</si>
  <si>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</si>
  <si>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</si>
  <si>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</si>
  <si>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</si>
  <si>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</si>
  <si>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</si>
  <si>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</si>
  <si>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</si>
  <si>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</si>
  <si>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</si>
  <si>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</si>
  <si>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</si>
  <si>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</si>
  <si>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</si>
  <si>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</si>
  <si>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</si>
  <si>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</si>
  <si>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</si>
  <si>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</si>
  <si>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</si>
  <si>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</si>
  <si>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</si>
  <si>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</si>
  <si>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</si>
  <si>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</si>
  <si>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</si>
  <si>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</si>
  <si>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</si>
  <si>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</si>
  <si>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</si>
  <si>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</si>
  <si>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</si>
  <si>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</si>
  <si>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</si>
  <si>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</si>
  <si>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</si>
  <si>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</si>
  <si>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</si>
  <si>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</si>
  <si>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</si>
  <si>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</si>
  <si>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</si>
  <si>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</si>
  <si>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</si>
  <si>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</si>
  <si>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</si>
  <si>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</si>
  <si>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</si>
  <si>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</si>
  <si>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</si>
  <si>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</si>
  <si>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</si>
  <si>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</si>
  <si>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</si>
  <si>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</si>
  <si>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</si>
  <si>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</si>
  <si>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</si>
  <si>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</si>
  <si>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</si>
  <si>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</si>
  <si>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</si>
  <si>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</si>
  <si>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</si>
  <si>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</si>
  <si>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</si>
  <si>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</si>
  <si>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</si>
  <si>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</si>
  <si>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</si>
  <si>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</si>
  <si>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</si>
  <si>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</si>
  <si>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</si>
  <si>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</si>
  <si>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</si>
  <si>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</si>
  <si>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</si>
  <si>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</si>
  <si>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</si>
  <si>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</si>
  <si>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</si>
  <si>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</si>
  <si>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</si>
  <si>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</si>
  <si>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</si>
  <si>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</si>
  <si>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</si>
  <si>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</si>
  <si>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</si>
  <si>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</si>
  <si>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</si>
  <si>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</si>
  <si>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</si>
  <si>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</si>
  <si>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</si>
  <si>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</si>
  <si>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</si>
  <si>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</si>
  <si>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</si>
  <si>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</si>
  <si>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</si>
  <si>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</si>
  <si>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</si>
  <si>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</si>
  <si>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</si>
  <si>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</si>
  <si>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</si>
  <si>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</si>
  <si>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</si>
  <si>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</si>
  <si>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</si>
  <si>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</si>
  <si>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</si>
  <si>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</si>
  <si>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</si>
  <si>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</si>
  <si>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</si>
  <si>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</si>
  <si>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</si>
  <si>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</si>
  <si>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</si>
  <si>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</si>
  <si>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</si>
  <si>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</si>
  <si>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</si>
  <si>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</si>
  <si>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</si>
  <si>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</si>
  <si>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</si>
  <si>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</si>
  <si>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</si>
  <si>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</si>
  <si>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</si>
  <si>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</si>
  <si>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</si>
  <si>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</si>
  <si>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</si>
  <si>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</si>
  <si>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</si>
  <si>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</si>
  <si>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</si>
  <si>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</si>
  <si>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</si>
  <si>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</si>
  <si>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</si>
  <si>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</si>
  <si>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</si>
  <si>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</si>
  <si>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</si>
  <si>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</si>
  <si>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</si>
  <si>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</si>
  <si>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</si>
  <si>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</si>
  <si>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</si>
  <si>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</si>
  <si>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</si>
  <si>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</si>
  <si>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</si>
  <si>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</si>
  <si>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</si>
  <si>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</si>
  <si>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</si>
  <si>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</si>
  <si>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</si>
  <si>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</si>
  <si>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</si>
  <si>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</si>
  <si>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</si>
  <si>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</si>
  <si>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</si>
  <si>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</si>
  <si>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</si>
  <si>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</si>
  <si>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</si>
  <si>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</si>
  <si>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</si>
  <si>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</si>
  <si>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</si>
  <si>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</si>
  <si>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</si>
  <si>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</si>
  <si>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</si>
  <si>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</si>
  <si>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</si>
  <si>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</si>
  <si>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</si>
  <si>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</si>
  <si>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</si>
  <si>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</si>
  <si>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</si>
  <si>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</si>
  <si>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</si>
  <si>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</si>
  <si>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</si>
  <si>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</si>
  <si>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</si>
  <si>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</si>
  <si>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</si>
  <si>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</si>
  <si>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</si>
  <si>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</si>
  <si>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</si>
  <si>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</si>
  <si>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</si>
  <si>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</si>
  <si>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</si>
  <si>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</si>
  <si>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</si>
  <si>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</si>
  <si>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</si>
  <si>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</si>
  <si>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</si>
  <si>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</si>
  <si>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</si>
  <si>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</si>
  <si>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</si>
  <si>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</si>
  <si>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</si>
  <si>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</si>
  <si>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</si>
  <si>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</si>
  <si>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</si>
  <si>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</si>
  <si>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</si>
  <si>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</si>
  <si>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</si>
  <si>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</si>
  <si>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</si>
  <si>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</si>
  <si>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</si>
  <si>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</si>
  <si>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</si>
  <si>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</si>
  <si>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</si>
  <si>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</si>
  <si>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</si>
  <si>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</si>
  <si>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</si>
  <si>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</si>
  <si>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</si>
  <si>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</si>
  <si>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</si>
  <si>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</si>
  <si>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</si>
  <si>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</si>
  <si>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</si>
  <si>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</si>
  <si>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</si>
  <si>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</si>
  <si>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</si>
  <si>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</si>
  <si>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</si>
  <si>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</si>
  <si>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</si>
  <si>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</si>
  <si>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</si>
  <si>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</si>
  <si>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</si>
  <si>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</si>
  <si>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</si>
  <si>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</si>
  <si>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</si>
  <si>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</si>
  <si>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</si>
  <si>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</si>
  <si>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</si>
  <si>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</si>
  <si>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</si>
  <si>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</si>
  <si>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</si>
  <si>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</si>
  <si>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</si>
  <si>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</si>
  <si>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</si>
  <si>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</si>
  <si>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</si>
  <si>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</si>
  <si>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</si>
  <si>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</si>
  <si>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</si>
  <si>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</si>
  <si>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</si>
  <si>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</si>
  <si>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</si>
  <si>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</si>
  <si>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</si>
  <si>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</si>
  <si>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</si>
  <si>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</si>
  <si>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</si>
  <si>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</si>
  <si>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</si>
  <si>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</si>
  <si>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</si>
  <si>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</si>
  <si>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</si>
  <si>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</si>
  <si>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</si>
  <si>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</si>
  <si>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</si>
  <si>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</si>
  <si>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</si>
  <si>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</si>
  <si>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</si>
  <si>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</si>
  <si>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</si>
  <si>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</si>
  <si>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</si>
  <si>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</si>
  <si>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</si>
  <si>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</si>
  <si>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</si>
  <si>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</si>
  <si>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</si>
  <si>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</si>
  <si>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</si>
  <si>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</si>
  <si>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</si>
  <si>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</si>
  <si>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</si>
  <si>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</si>
  <si>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</si>
  <si>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</si>
  <si>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</si>
  <si>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</si>
  <si>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</si>
  <si>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</si>
  <si>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</si>
  <si>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</si>
  <si>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</si>
  <si>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</si>
  <si>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</si>
  <si>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</si>
  <si>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</si>
  <si>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</si>
  <si>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</si>
  <si>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</si>
  <si>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</si>
  <si>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</si>
  <si>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</si>
  <si>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</si>
  <si>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</si>
  <si>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</si>
  <si>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</si>
  <si>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</si>
  <si>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</si>
  <si>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</si>
  <si>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</si>
  <si>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</si>
  <si>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</si>
  <si>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</si>
  <si>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</si>
  <si>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</si>
  <si>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</si>
  <si>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</si>
  <si>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</si>
  <si>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</si>
  <si>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</si>
  <si>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</si>
  <si>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</si>
  <si>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</si>
  <si>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</si>
  <si>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</si>
  <si>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</si>
  <si>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</si>
  <si>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</si>
  <si>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</si>
  <si>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</si>
  <si>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</si>
  <si>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</si>
  <si>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</si>
  <si>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</si>
  <si>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</si>
  <si>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</si>
  <si>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</si>
  <si>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</si>
  <si>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</si>
  <si>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</si>
  <si>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</si>
  <si>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</si>
  <si>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</si>
  <si>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</si>
  <si>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</si>
  <si>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</si>
  <si>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</si>
  <si>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</si>
  <si>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</si>
  <si>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</si>
  <si>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</si>
  <si>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</si>
  <si>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</si>
  <si>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</si>
  <si>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</si>
  <si>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</si>
  <si>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</si>
  <si>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</si>
  <si>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</si>
  <si>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</si>
  <si>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</si>
  <si>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</si>
  <si>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</si>
  <si>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</si>
  <si>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</si>
  <si>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</si>
  <si>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</si>
  <si>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</si>
  <si>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</si>
  <si>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</si>
  <si>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</si>
  <si>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</si>
  <si>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</si>
  <si>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</si>
  <si>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</si>
  <si>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</si>
  <si>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</si>
  <si>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</si>
  <si>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</si>
  <si>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</si>
  <si>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</si>
  <si>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</si>
  <si>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</si>
  <si>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</si>
  <si>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</si>
  <si>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</si>
  <si>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</si>
  <si>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</si>
  <si>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</si>
  <si>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</si>
  <si>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</si>
  <si>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</si>
  <si>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</si>
  <si>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</si>
  <si>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</si>
  <si>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</si>
  <si>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</si>
  <si>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</si>
  <si>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</si>
  <si>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</si>
  <si>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</si>
  <si>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</si>
  <si>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</si>
  <si>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</si>
  <si>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</si>
  <si>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</si>
  <si>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</si>
  <si>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</si>
  <si>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</si>
  <si>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</si>
  <si>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</si>
  <si>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</si>
  <si>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</si>
  <si>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</si>
  <si>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</si>
  <si>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</si>
  <si>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</si>
  <si>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</si>
  <si>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</si>
  <si>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</si>
  <si>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</si>
  <si>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</si>
  <si>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</si>
  <si>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</si>
  <si>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</si>
  <si>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</si>
  <si>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</si>
  <si>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</si>
  <si>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</si>
  <si>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</si>
  <si>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</si>
  <si>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</si>
  <si>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</si>
  <si>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</si>
  <si>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</si>
  <si>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</si>
  <si>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</si>
  <si>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</si>
  <si>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</si>
  <si>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</si>
  <si>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</si>
  <si>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</si>
  <si>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</si>
  <si>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</si>
  <si>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</si>
  <si>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</si>
  <si>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</si>
  <si>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</si>
  <si>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</si>
  <si>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</si>
  <si>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</si>
  <si>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</si>
  <si>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</si>
  <si>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</si>
  <si>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</si>
  <si>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</si>
  <si>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</si>
  <si>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</si>
  <si>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</si>
  <si>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</si>
  <si>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</si>
  <si>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</si>
  <si>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</si>
  <si>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</si>
  <si>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</si>
  <si>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</si>
  <si>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</si>
  <si>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</si>
  <si>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</si>
  <si>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</si>
  <si>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</si>
  <si>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</si>
  <si>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</si>
  <si>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</si>
  <si>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</si>
  <si>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</si>
  <si>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</si>
  <si>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</si>
  <si>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</si>
  <si>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</si>
  <si>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</si>
  <si>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</si>
  <si>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</si>
  <si>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</si>
  <si>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</si>
  <si>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</si>
  <si>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</si>
  <si>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</si>
  <si>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</si>
  <si>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</si>
  <si>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</si>
  <si>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</si>
  <si>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</si>
  <si>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</si>
  <si>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</si>
  <si>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</si>
  <si>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</si>
  <si>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</si>
  <si>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</si>
  <si>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</si>
  <si>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</si>
  <si>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</si>
  <si>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</si>
  <si>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</si>
  <si>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</si>
  <si>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</si>
  <si>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</si>
  <si>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</si>
  <si>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</si>
  <si>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</si>
  <si>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</si>
  <si>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</si>
  <si>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</si>
  <si>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</si>
  <si>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</si>
  <si>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</si>
  <si>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</si>
  <si>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</si>
  <si>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</si>
  <si>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</si>
  <si>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</si>
  <si>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</si>
  <si>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</si>
  <si>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</si>
  <si>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</si>
  <si>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</si>
  <si>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</si>
  <si>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</si>
  <si>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</si>
  <si>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</si>
  <si>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</si>
  <si>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</si>
  <si>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</si>
  <si>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</si>
  <si>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</si>
  <si>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</si>
  <si>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</si>
  <si>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</si>
  <si>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</si>
  <si>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</si>
  <si>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</si>
  <si>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</si>
  <si>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</si>
  <si>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</si>
  <si>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</si>
  <si>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</si>
  <si>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</si>
  <si>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</si>
  <si>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</si>
  <si>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</si>
  <si>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</si>
  <si>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</si>
  <si>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</si>
  <si>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</si>
  <si>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</si>
  <si>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</si>
  <si>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</si>
  <si>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</si>
  <si>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</si>
  <si>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</si>
  <si>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</si>
  <si>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</si>
  <si>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</si>
  <si>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</si>
  <si>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</si>
  <si>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</si>
  <si>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</si>
  <si>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</si>
  <si>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</si>
  <si>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</si>
  <si>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</si>
  <si>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</si>
  <si>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</si>
  <si>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</si>
  <si>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</si>
  <si>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</si>
  <si>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</si>
  <si>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</si>
  <si>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</si>
  <si>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</si>
  <si>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</si>
  <si>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</si>
  <si>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</si>
  <si>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</si>
  <si>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</si>
  <si>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</si>
  <si>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</si>
  <si>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</si>
  <si>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</si>
  <si>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</si>
  <si>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</si>
  <si>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</si>
  <si>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</si>
  <si>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</si>
  <si>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</si>
  <si>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</si>
  <si>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</si>
  <si>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</si>
  <si>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</si>
  <si>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</si>
  <si>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</si>
  <si>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</si>
  <si>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</si>
  <si>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</si>
  <si>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</si>
  <si>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</si>
  <si>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</si>
  <si>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</si>
  <si>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</si>
  <si>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</si>
  <si>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</si>
  <si>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</si>
  <si>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</si>
  <si>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</si>
  <si>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</si>
  <si>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</si>
  <si>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</si>
  <si>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</si>
  <si>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</si>
  <si>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</si>
  <si>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</si>
  <si>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</si>
  <si>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</si>
  <si>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</si>
  <si>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</si>
  <si>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</si>
  <si>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</si>
  <si>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</si>
  <si>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</si>
  <si>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</si>
  <si>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</si>
  <si>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</si>
  <si>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</si>
  <si>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</si>
  <si>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</si>
  <si>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</si>
  <si>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</si>
  <si>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</si>
  <si>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</si>
  <si>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</si>
  <si>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</si>
  <si>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</si>
  <si>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</si>
  <si>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</si>
  <si>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</si>
  <si>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</si>
  <si>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</si>
  <si>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</si>
  <si>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</si>
  <si>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</si>
  <si>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</si>
  <si>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</si>
  <si>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</si>
  <si>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</si>
  <si>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</si>
  <si>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</si>
  <si>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</si>
  <si>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</si>
  <si>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</si>
  <si>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</si>
  <si>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</si>
  <si>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</si>
  <si>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</si>
  <si>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</si>
  <si>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</si>
  <si>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</si>
  <si>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</si>
  <si>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</si>
  <si>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</si>
  <si>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</si>
  <si>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</si>
  <si>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</si>
  <si>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</si>
  <si>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</si>
  <si>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</si>
  <si>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</si>
  <si>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</si>
  <si>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</si>
  <si>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</si>
  <si>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</si>
  <si>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</si>
  <si>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</si>
  <si>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</si>
  <si>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</si>
  <si>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</si>
  <si>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</si>
  <si>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</si>
  <si>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</si>
  <si>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</si>
  <si>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</si>
  <si>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</si>
  <si>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</si>
  <si>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</si>
  <si>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</si>
  <si>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</si>
  <si>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</si>
  <si>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</si>
  <si>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</si>
  <si>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</si>
  <si>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</si>
  <si>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</si>
  <si>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</si>
  <si>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</si>
  <si>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</si>
  <si>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</si>
  <si>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</si>
  <si>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</si>
  <si>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</si>
  <si>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</si>
  <si>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</si>
  <si>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</si>
  <si>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</si>
  <si>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</si>
  <si>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</si>
  <si>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</si>
  <si>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</si>
  <si>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</si>
  <si>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</si>
  <si>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</si>
  <si>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</si>
  <si>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</si>
  <si>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</si>
  <si>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</si>
  <si>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</si>
  <si>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</si>
  <si>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</si>
  <si>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</si>
  <si>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</si>
  <si>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</si>
  <si>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</si>
  <si>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</si>
  <si>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</si>
  <si>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</si>
  <si>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</si>
  <si>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</si>
  <si>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</si>
  <si>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</si>
  <si>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</si>
  <si>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</si>
  <si>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</si>
  <si>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</si>
  <si>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</si>
  <si>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</si>
  <si>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</si>
  <si>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</si>
  <si>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</si>
  <si>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</si>
  <si>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</si>
  <si>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</si>
  <si>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</si>
  <si>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</si>
  <si>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</si>
  <si>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</si>
  <si>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</si>
  <si>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</si>
  <si>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</si>
  <si>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</si>
  <si>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</si>
  <si>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</si>
  <si>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</si>
  <si>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</si>
  <si>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</si>
  <si>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</si>
  <si>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</si>
  <si>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</si>
  <si>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</si>
  <si>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</si>
  <si>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</si>
  <si>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</si>
  <si>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</si>
  <si>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</si>
  <si>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</si>
  <si>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</si>
  <si>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</si>
  <si>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</si>
  <si>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</si>
  <si>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</si>
  <si>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</si>
  <si>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</si>
  <si>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</si>
  <si>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</si>
  <si>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</si>
  <si>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</si>
  <si>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</si>
  <si>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</si>
  <si>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</si>
  <si>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</si>
  <si>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</si>
  <si>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</si>
  <si>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</si>
  <si>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</si>
  <si>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</si>
  <si>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</si>
  <si>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</si>
  <si>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</si>
  <si>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</si>
  <si>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</si>
  <si>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</si>
  <si>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</si>
  <si>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</si>
  <si>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</si>
  <si>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</si>
  <si>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</si>
  <si>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</si>
  <si>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</si>
  <si>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</si>
  <si>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</si>
  <si>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</si>
  <si>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</si>
  <si>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</si>
  <si>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</si>
  <si>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</si>
  <si>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</si>
  <si>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</si>
  <si>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</si>
  <si>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</si>
  <si>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</si>
  <si>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</si>
  <si>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</si>
  <si>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</si>
  <si>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</si>
  <si>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</si>
  <si>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</si>
  <si>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</si>
  <si>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</si>
  <si>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</si>
  <si>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</si>
  <si>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</si>
  <si>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</si>
  <si>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</si>
  <si>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</si>
  <si>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</si>
  <si>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</si>
  <si>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</si>
  <si>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</si>
  <si>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</si>
  <si>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</si>
  <si>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</si>
  <si>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</si>
  <si>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</si>
  <si>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</si>
  <si>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</si>
  <si>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</si>
  <si>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</si>
  <si>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</si>
  <si>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</si>
  <si>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</si>
  <si>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</si>
  <si>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</si>
  <si>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</si>
  <si>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</si>
  <si>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</si>
  <si>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</si>
  <si>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</si>
  <si>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</si>
  <si>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</si>
  <si>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</si>
  <si>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</si>
  <si>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</si>
  <si>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</si>
  <si>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</si>
  <si>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</si>
  <si>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</si>
  <si>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</si>
  <si>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</si>
  <si>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</si>
  <si>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</si>
  <si>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</si>
  <si>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</si>
  <si>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</si>
  <si>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</si>
  <si>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</si>
  <si>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</si>
  <si>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</si>
  <si>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</si>
  <si>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</si>
  <si>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</si>
  <si>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</si>
  <si>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</si>
  <si>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</si>
  <si>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</si>
  <si>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</si>
  <si>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</si>
  <si>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</si>
  <si>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</si>
  <si>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</si>
  <si>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</si>
  <si>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</si>
  <si>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</si>
  <si>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</si>
  <si>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</si>
  <si>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</si>
  <si>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</si>
  <si>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</si>
  <si>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</si>
  <si>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</si>
  <si>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</si>
  <si>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</si>
  <si>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</si>
  <si>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</si>
  <si>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</si>
  <si>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</si>
  <si>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</si>
  <si>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</si>
  <si>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</si>
  <si>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</si>
  <si>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</si>
  <si>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</si>
  <si>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</si>
  <si>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</si>
  <si>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</si>
  <si>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</si>
  <si>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</si>
  <si>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</si>
  <si>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</si>
  <si>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</si>
  <si>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</si>
  <si>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</si>
  <si>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</si>
  <si>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</si>
  <si>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</si>
  <si>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</si>
  <si>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</si>
  <si>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</si>
  <si>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</si>
  <si>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</si>
  <si>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</si>
  <si>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</si>
  <si>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</si>
  <si>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</si>
  <si>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</si>
  <si>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</si>
  <si>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</si>
  <si>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</si>
  <si>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</si>
  <si>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</si>
  <si>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</si>
  <si>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</si>
  <si>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</si>
  <si>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</si>
  <si>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</si>
  <si>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</si>
  <si>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</si>
  <si>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</si>
  <si>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</si>
  <si>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</si>
  <si>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</si>
  <si>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</si>
  <si>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</si>
  <si>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</si>
  <si>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</si>
  <si>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</si>
  <si>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</si>
  <si>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</si>
  <si>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</si>
  <si>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</si>
  <si>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</si>
  <si>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</si>
  <si>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</si>
  <si>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</si>
  <si>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</si>
  <si>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</si>
  <si>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</si>
  <si>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</si>
  <si>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</si>
  <si>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</si>
  <si>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</si>
  <si>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</si>
  <si>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</si>
  <si>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</si>
  <si>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</si>
  <si>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</si>
  <si>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</si>
  <si>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</si>
  <si>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</si>
  <si>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</si>
  <si>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</si>
  <si>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</si>
  <si>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</si>
  <si>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</si>
  <si>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</si>
  <si>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</si>
  <si>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</si>
  <si>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</si>
  <si>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</si>
  <si>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</si>
  <si>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</si>
  <si>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</si>
  <si>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</si>
  <si>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</si>
  <si>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</si>
  <si>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</si>
  <si>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</si>
  <si>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</si>
  <si>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</si>
  <si>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</si>
  <si>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</si>
  <si>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</si>
  <si>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</si>
  <si>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</si>
  <si>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</si>
  <si>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</si>
  <si>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</si>
  <si>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</si>
  <si>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</si>
  <si>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</si>
  <si>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</si>
  <si>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</si>
  <si>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</si>
  <si>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</si>
  <si>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</si>
  <si>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</si>
  <si>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</si>
  <si>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</si>
  <si>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</si>
  <si>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</si>
  <si>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</si>
  <si>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</si>
  <si>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</si>
  <si>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</si>
  <si>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</si>
  <si>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</si>
  <si>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</si>
  <si>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</si>
  <si>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</si>
  <si>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</si>
  <si>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</si>
  <si>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</si>
  <si>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</si>
  <si>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</si>
  <si>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</si>
  <si>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</si>
  <si>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</si>
  <si>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</si>
  <si>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</si>
  <si>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</si>
  <si>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</si>
  <si>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</si>
  <si>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</si>
  <si>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</si>
  <si>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</si>
  <si>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</si>
  <si>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</si>
  <si>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</si>
  <si>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</si>
  <si>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</si>
  <si>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</si>
  <si>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</si>
  <si>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</si>
  <si>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</si>
  <si>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</si>
  <si>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</si>
  <si>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</si>
  <si>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</si>
  <si>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</si>
  <si>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</si>
  <si>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</si>
  <si>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</si>
  <si>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</si>
  <si>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</si>
  <si>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</si>
  <si>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</si>
  <si>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</si>
  <si>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</si>
  <si>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</si>
  <si>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</si>
  <si>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</si>
  <si>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</si>
  <si>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</si>
  <si>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</si>
  <si>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</si>
  <si>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</si>
  <si>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</si>
  <si>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</si>
  <si>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</si>
  <si>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</si>
  <si>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</si>
  <si>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</si>
  <si>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</si>
  <si>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</si>
  <si>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</si>
  <si>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</si>
  <si>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</si>
  <si>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</si>
  <si>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</si>
  <si>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</si>
  <si>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</si>
  <si>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</si>
  <si>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</si>
  <si>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</si>
  <si>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</si>
  <si>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</si>
  <si>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</si>
  <si>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</si>
  <si>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</si>
  <si>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</si>
  <si>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</si>
  <si>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</si>
  <si>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</si>
  <si>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</si>
  <si>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</si>
  <si>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</si>
  <si>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</si>
  <si>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</si>
  <si>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</si>
  <si>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</si>
  <si>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</si>
  <si>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</si>
  <si>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</si>
  <si>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</si>
  <si>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</si>
  <si>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</si>
  <si>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</si>
  <si>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</si>
  <si>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</si>
  <si>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</si>
  <si>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</si>
  <si>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</si>
  <si>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</si>
  <si>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</si>
  <si>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</si>
  <si>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</si>
  <si>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</si>
  <si>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</si>
  <si>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</si>
  <si>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</si>
  <si>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</si>
  <si>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</si>
  <si>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</si>
  <si>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</si>
  <si>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</si>
  <si>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</si>
  <si>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</si>
  <si>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</si>
  <si>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</si>
  <si>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</si>
  <si>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</si>
  <si>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</si>
  <si>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</si>
  <si>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</si>
  <si>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</si>
  <si>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</si>
  <si>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</si>
  <si>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</si>
  <si>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</si>
  <si>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</si>
  <si>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</si>
  <si>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</si>
  <si>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</si>
  <si>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</si>
  <si>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</si>
  <si>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</si>
  <si>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</si>
  <si>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</si>
  <si>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</si>
  <si>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</si>
  <si>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</si>
  <si>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</si>
  <si>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</si>
  <si>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</si>
  <si>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</si>
  <si>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</si>
  <si>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</si>
  <si>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</si>
  <si>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</si>
  <si>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</si>
  <si>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</si>
  <si>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</si>
  <si>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</si>
  <si>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</si>
  <si>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</si>
  <si>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</si>
  <si>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</si>
  <si>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</si>
  <si>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</si>
  <si>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</si>
  <si>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</si>
  <si>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</si>
  <si>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</si>
  <si>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</si>
  <si>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</si>
  <si>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</si>
  <si>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</si>
  <si>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</si>
  <si>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</si>
  <si>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</si>
  <si>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</si>
  <si>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</si>
  <si>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</si>
  <si>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</si>
  <si>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</si>
  <si>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</si>
  <si>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</si>
  <si>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</si>
  <si>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</si>
  <si>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</si>
  <si>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</si>
  <si>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</si>
  <si>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</si>
  <si>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</si>
  <si>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</si>
  <si>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</si>
  <si>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</si>
  <si>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</si>
  <si>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</si>
  <si>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</si>
  <si>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</si>
  <si>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</si>
  <si>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</si>
  <si>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</si>
  <si>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</si>
  <si>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</si>
  <si>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</si>
  <si>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</si>
  <si>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</si>
  <si>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</si>
  <si>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</si>
  <si>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</si>
  <si>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</si>
  <si>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</si>
  <si>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</si>
  <si>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</si>
  <si>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</si>
  <si>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</si>
  <si>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</si>
  <si>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</si>
  <si>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</si>
  <si>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</si>
  <si>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</si>
  <si>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</si>
  <si>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</si>
  <si>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</si>
  <si>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</si>
  <si>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</si>
  <si>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</si>
  <si>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</si>
  <si>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</si>
  <si>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</si>
  <si>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</si>
  <si>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</si>
  <si>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</si>
  <si>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</si>
  <si>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</si>
  <si>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</si>
  <si>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</si>
  <si>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</si>
  <si>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</si>
  <si>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</si>
  <si>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</si>
  <si>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</si>
  <si>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</si>
  <si>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</si>
  <si>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</si>
  <si>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</si>
  <si>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</si>
  <si>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</si>
  <si>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</si>
  <si>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</si>
  <si>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</si>
  <si>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</si>
  <si>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</si>
  <si>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</si>
  <si>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</si>
  <si>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</si>
  <si>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</si>
  <si>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</si>
  <si>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</si>
  <si>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</si>
  <si>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</si>
  <si>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</si>
  <si>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</si>
  <si>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</si>
  <si>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</si>
  <si>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</si>
  <si>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</si>
  <si>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</si>
  <si>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</si>
  <si>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</si>
  <si>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</si>
  <si>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</si>
  <si>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</si>
  <si>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</si>
  <si>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</si>
  <si>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</si>
  <si>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</si>
  <si>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</si>
  <si>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</si>
  <si>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</si>
  <si>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</si>
  <si>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</si>
  <si>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</si>
  <si>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</si>
  <si>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</si>
  <si>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</si>
  <si>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</si>
  <si>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</si>
  <si>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</si>
  <si>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</si>
  <si>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</si>
  <si>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</si>
  <si>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</si>
  <si>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</si>
  <si>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</si>
  <si>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</si>
  <si>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</si>
  <si>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</si>
  <si>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</si>
  <si>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</si>
  <si>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</si>
  <si>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</si>
  <si>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</si>
  <si>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</si>
  <si>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</si>
  <si>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</si>
  <si>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</si>
  <si>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</si>
  <si>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</si>
  <si>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</si>
  <si>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</si>
  <si>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</si>
  <si>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</si>
  <si>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</si>
  <si>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</si>
  <si>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</si>
  <si>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</si>
  <si>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</si>
  <si>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</si>
  <si>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</si>
  <si>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</si>
  <si>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</si>
  <si>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</si>
  <si>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</si>
  <si>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</si>
  <si>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</si>
  <si>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</si>
  <si>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</si>
  <si>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</si>
  <si>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</si>
  <si>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</si>
  <si>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</si>
  <si>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</si>
  <si>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</si>
  <si>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</si>
  <si>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</si>
  <si>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</si>
  <si>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</si>
  <si>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</si>
  <si>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</si>
  <si>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</si>
  <si>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</si>
  <si>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</si>
  <si>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</si>
  <si>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</si>
  <si>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</si>
  <si>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</si>
  <si>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</si>
  <si>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</si>
  <si>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</si>
  <si>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</si>
  <si>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</si>
  <si>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</si>
  <si>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</si>
  <si>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</si>
  <si>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</si>
  <si>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</si>
  <si>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</si>
  <si>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</si>
  <si>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</si>
  <si>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</si>
  <si>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</si>
  <si>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</si>
  <si>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</si>
  <si>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</si>
  <si>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</si>
  <si>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</si>
  <si>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</si>
  <si>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</si>
  <si>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</si>
  <si>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</si>
  <si>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</si>
  <si>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</si>
  <si>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</si>
  <si>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</si>
  <si>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</si>
  <si>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</si>
  <si>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</si>
  <si>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</si>
  <si>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</si>
  <si>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</si>
  <si>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</si>
  <si>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</si>
  <si>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</si>
  <si>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</si>
  <si>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</si>
  <si>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</si>
  <si>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</si>
  <si>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</si>
  <si>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</si>
  <si>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</si>
  <si>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</si>
  <si>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</si>
  <si>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</si>
  <si>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</si>
  <si>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</si>
  <si>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</si>
  <si>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</si>
  <si>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</si>
  <si>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</si>
  <si>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</si>
  <si>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</si>
  <si>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</si>
  <si>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</si>
  <si>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</si>
  <si>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</si>
  <si>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</si>
  <si>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</si>
  <si>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</si>
  <si>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</si>
  <si>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</si>
  <si>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</si>
  <si>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</si>
  <si>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</si>
  <si>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</si>
  <si>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</si>
  <si>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</si>
  <si>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</si>
  <si>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</si>
  <si>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</si>
  <si>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</si>
  <si>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</si>
  <si>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</si>
  <si>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</si>
  <si>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</si>
  <si>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</si>
  <si>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</si>
  <si>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</si>
  <si>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</si>
  <si>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</si>
  <si>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</si>
  <si>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</si>
  <si>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</si>
  <si>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</si>
  <si>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</si>
  <si>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</si>
  <si>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</si>
  <si>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</si>
  <si>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</si>
  <si>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</si>
  <si>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</si>
  <si>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</si>
  <si>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</si>
  <si>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</si>
  <si>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</si>
  <si>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</si>
  <si>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</si>
  <si>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</si>
  <si>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</si>
  <si>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</si>
  <si>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</si>
  <si>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</si>
  <si>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</si>
  <si>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</si>
  <si>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</si>
  <si>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</si>
  <si>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</si>
  <si>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</si>
  <si>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</si>
  <si>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</si>
  <si>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</si>
  <si>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</si>
  <si>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</si>
  <si>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</si>
  <si>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</si>
  <si>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</si>
  <si>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</si>
  <si>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</si>
  <si>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</si>
  <si>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</si>
  <si>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</si>
  <si>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</si>
  <si>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</si>
  <si>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</si>
  <si>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</si>
  <si>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</si>
  <si>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</si>
  <si>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</si>
  <si>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</si>
  <si>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</si>
  <si>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</si>
  <si>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</si>
  <si>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</si>
  <si>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</si>
  <si>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</si>
  <si>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</si>
  <si>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</si>
  <si>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</si>
  <si>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</si>
  <si>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</si>
  <si>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</si>
  <si>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</si>
  <si>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</si>
  <si>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</si>
  <si>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</si>
  <si>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</si>
  <si>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</si>
  <si>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</si>
  <si>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</si>
  <si>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</si>
  <si>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</si>
  <si>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</si>
  <si>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</si>
  <si>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</si>
  <si>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</si>
  <si>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</si>
  <si>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</si>
  <si>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</si>
  <si>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</si>
  <si>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</si>
  <si>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</si>
  <si>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</si>
  <si>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</si>
  <si>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</si>
  <si>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</si>
  <si>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</si>
  <si>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</si>
  <si>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</si>
  <si>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</si>
  <si>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</si>
  <si>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</si>
  <si>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</si>
  <si>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</si>
  <si>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</si>
  <si>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</si>
  <si>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</si>
  <si>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</si>
  <si>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</si>
  <si>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</si>
  <si>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</si>
  <si>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</si>
  <si>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</si>
  <si>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</si>
  <si>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</si>
  <si>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</si>
  <si>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</si>
  <si>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</si>
  <si>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</si>
  <si>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</si>
  <si>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</si>
  <si>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</si>
  <si>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</si>
  <si>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</si>
  <si>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</si>
  <si>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</si>
  <si>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</si>
  <si>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</si>
  <si>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</si>
  <si>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</si>
  <si>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</si>
  <si>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</si>
  <si>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</si>
  <si>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</si>
  <si>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</si>
  <si>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</si>
  <si>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</si>
  <si>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</si>
  <si>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</si>
  <si>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</si>
  <si>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</si>
  <si>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</si>
  <si>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</si>
  <si>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</si>
  <si>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</si>
  <si>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</si>
  <si>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</si>
  <si>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</si>
  <si>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</si>
  <si>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</si>
  <si>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</si>
  <si>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</si>
  <si>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</si>
  <si>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</si>
  <si>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</si>
  <si>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</si>
  <si>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</si>
  <si>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</si>
  <si>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</si>
  <si>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</si>
  <si>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</si>
  <si>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</si>
  <si>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</si>
  <si>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</si>
  <si>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</si>
  <si>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</si>
  <si>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</si>
  <si>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</si>
  <si>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</si>
  <si>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</si>
  <si>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</si>
  <si>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</si>
  <si>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</si>
  <si>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</si>
  <si>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</si>
  <si>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</si>
  <si>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</si>
  <si>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</si>
  <si>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</si>
  <si>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</si>
  <si>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</si>
  <si>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</si>
  <si>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</si>
  <si>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</si>
  <si>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</si>
  <si>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</si>
  <si>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</si>
  <si>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</si>
  <si>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</si>
  <si>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</si>
  <si>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</si>
  <si>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</si>
  <si>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</si>
  <si>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</si>
  <si>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</si>
  <si>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</si>
  <si>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</si>
  <si>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</si>
  <si>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</si>
  <si>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</si>
  <si>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</si>
  <si>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</si>
  <si>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</si>
  <si>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</si>
  <si>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</si>
  <si>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</si>
  <si>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</si>
  <si>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</si>
  <si>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</si>
  <si>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</si>
  <si>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</si>
  <si>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</si>
  <si>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</si>
  <si>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</si>
  <si>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</si>
  <si>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</si>
  <si>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</si>
  <si>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</si>
  <si>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</si>
  <si>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</si>
  <si>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</si>
  <si>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</si>
  <si>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</si>
  <si>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</si>
  <si>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</si>
  <si>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</si>
  <si>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</si>
  <si>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</si>
  <si>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</si>
  <si>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</si>
  <si>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</si>
  <si>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</si>
  <si>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</si>
  <si>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</si>
  <si>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</si>
  <si>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</si>
  <si>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</si>
  <si>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</si>
  <si>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</si>
  <si>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</si>
  <si>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</si>
  <si>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</si>
  <si>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</si>
  <si>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</si>
  <si>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</si>
  <si>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</si>
  <si>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</si>
  <si>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</si>
  <si>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</si>
  <si>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</si>
  <si>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</si>
  <si>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</si>
  <si>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</si>
  <si>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</si>
  <si>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</si>
  <si>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</si>
  <si>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</si>
  <si>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</si>
  <si>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</si>
  <si>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</si>
  <si>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</si>
  <si>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</si>
  <si>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</si>
  <si>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</si>
  <si>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</si>
  <si>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</si>
  <si>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</si>
  <si>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</si>
  <si>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</si>
  <si>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</si>
  <si>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</si>
  <si>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</si>
  <si>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</si>
  <si>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</si>
  <si>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</si>
  <si>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</si>
  <si>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</si>
  <si>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</si>
  <si>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</si>
  <si>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</si>
  <si>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</si>
  <si>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</si>
  <si>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</si>
  <si>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</si>
  <si>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</si>
  <si>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</si>
  <si>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</si>
  <si>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</si>
  <si>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</si>
  <si>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</si>
  <si>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</si>
  <si>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</si>
  <si>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</si>
  <si>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</si>
  <si>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</si>
  <si>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</si>
  <si>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</si>
  <si>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</si>
  <si>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</si>
  <si>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</si>
  <si>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</si>
  <si>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</si>
  <si>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</si>
  <si>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</si>
  <si>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</si>
  <si>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</si>
  <si>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</si>
  <si>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</si>
  <si>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</si>
  <si>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</si>
  <si>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</si>
  <si>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</si>
  <si>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</si>
  <si>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</si>
  <si>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</si>
  <si>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</si>
  <si>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</si>
  <si>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</si>
  <si>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</si>
  <si>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</si>
  <si>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</si>
  <si>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</si>
  <si>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</si>
  <si>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</si>
  <si>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</si>
  <si>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</si>
  <si>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</si>
  <si>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</si>
  <si>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</si>
  <si>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</si>
  <si>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</si>
  <si>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</si>
  <si>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</si>
  <si>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</si>
  <si>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</si>
  <si>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</si>
  <si>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</si>
  <si>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</si>
  <si>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</si>
  <si>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</si>
  <si>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</si>
  <si>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</si>
  <si>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</si>
  <si>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</si>
  <si>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</si>
  <si>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</si>
  <si>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</si>
  <si>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</si>
  <si>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</si>
  <si>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</si>
  <si>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</si>
  <si>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</si>
  <si>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</si>
  <si>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</si>
  <si>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</si>
  <si>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</si>
  <si>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</si>
  <si>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</si>
  <si>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</si>
  <si>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</si>
  <si>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</si>
  <si>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</si>
  <si>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</si>
  <si>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</si>
  <si>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</si>
  <si>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</si>
  <si>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</si>
  <si>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</si>
  <si>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</si>
  <si>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</si>
  <si>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</si>
  <si>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</si>
  <si>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</si>
  <si>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</si>
  <si>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</si>
  <si>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</si>
  <si>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</si>
  <si>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</si>
  <si>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</si>
  <si>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</si>
  <si>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</si>
  <si>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</si>
  <si>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</si>
  <si>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</si>
  <si>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</si>
  <si>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</si>
  <si>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</si>
  <si>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</si>
  <si>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</si>
  <si>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</si>
  <si>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</si>
  <si>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</si>
  <si>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</si>
  <si>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</si>
  <si>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</si>
  <si>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</si>
  <si>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</si>
  <si>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</si>
  <si>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</si>
  <si>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</si>
  <si>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</si>
  <si>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</si>
  <si>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</si>
  <si>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</si>
  <si>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</si>
  <si>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</si>
  <si>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</si>
  <si>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</si>
  <si>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</si>
  <si>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</si>
  <si>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</si>
  <si>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</si>
  <si>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</si>
  <si>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</si>
  <si>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</si>
  <si>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</si>
  <si>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</si>
  <si>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</si>
  <si>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</si>
  <si>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</si>
  <si>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</si>
  <si>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</si>
  <si>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</si>
  <si>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</si>
  <si>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</si>
  <si>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</si>
  <si>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</si>
  <si>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</si>
  <si>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</si>
  <si>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</si>
  <si>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</si>
  <si>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</si>
  <si>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</si>
  <si>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</si>
  <si>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</si>
  <si>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</si>
  <si>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</si>
  <si>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</si>
  <si>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</si>
  <si>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</si>
  <si>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</si>
  <si>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</si>
  <si>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</si>
  <si>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</si>
  <si>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</si>
  <si>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</si>
  <si>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</si>
  <si>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</si>
  <si>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</si>
  <si>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</si>
  <si>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</si>
  <si>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</si>
  <si>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</si>
  <si>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</si>
  <si>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</si>
  <si>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</si>
  <si>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</si>
  <si>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</si>
  <si>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</si>
  <si>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</si>
  <si>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</si>
  <si>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</si>
  <si>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</si>
  <si>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</si>
  <si>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</si>
  <si>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</si>
  <si>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</si>
  <si>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</si>
  <si>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</si>
  <si>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</si>
  <si>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</si>
  <si>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</si>
  <si>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</si>
  <si>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</si>
  <si>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</si>
  <si>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</si>
  <si>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</si>
  <si>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</si>
  <si>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</si>
  <si>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</si>
  <si>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</si>
  <si>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</si>
  <si>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</si>
  <si>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</si>
  <si>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</si>
  <si>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</si>
  <si>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</si>
  <si>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</si>
  <si>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</si>
  <si>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</si>
  <si>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</si>
  <si>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</si>
  <si>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</si>
  <si>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</si>
  <si>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</si>
  <si>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</si>
  <si>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</si>
  <si>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</si>
  <si>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</si>
  <si>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</si>
  <si>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</si>
  <si>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</si>
  <si>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</si>
  <si>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</si>
  <si>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</si>
  <si>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</si>
  <si>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</si>
  <si>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</si>
  <si>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</si>
  <si>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</si>
  <si>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</si>
  <si>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</si>
  <si>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</si>
  <si>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</si>
  <si>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</si>
  <si>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</si>
  <si>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</si>
  <si>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</si>
  <si>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</si>
  <si>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</si>
  <si>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</si>
  <si>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</si>
  <si>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</si>
  <si>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</si>
  <si>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</si>
  <si>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</si>
  <si>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</si>
  <si>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</si>
  <si>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</si>
  <si>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</si>
  <si>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</si>
  <si>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</si>
  <si>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</si>
  <si>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</si>
  <si>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</si>
  <si>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</si>
  <si>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</si>
  <si>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</si>
  <si>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</si>
  <si>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</si>
  <si>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</si>
  <si>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</si>
  <si>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</si>
  <si>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</si>
  <si>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</si>
  <si>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</si>
  <si>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</si>
  <si>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</si>
  <si>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</si>
  <si>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</si>
  <si>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</si>
  <si>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</si>
  <si>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</si>
  <si>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</si>
  <si>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</si>
  <si>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</si>
  <si>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</si>
  <si>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</si>
  <si>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</si>
  <si>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</si>
  <si>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</si>
  <si>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</si>
  <si>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</si>
  <si>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</si>
  <si>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</si>
  <si>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</si>
  <si>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</si>
  <si>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</si>
  <si>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</si>
  <si>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</si>
  <si>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</si>
  <si>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</si>
  <si>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</si>
  <si>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</si>
  <si>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</si>
  <si>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</si>
  <si>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</si>
  <si>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</si>
  <si>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</si>
  <si>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</si>
  <si>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</si>
  <si>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</si>
  <si>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</si>
  <si>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</si>
  <si>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</si>
  <si>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</si>
  <si>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</si>
  <si>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</si>
  <si>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</si>
  <si>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</si>
  <si>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</si>
  <si>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</si>
  <si>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</si>
  <si>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</si>
  <si>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</si>
  <si>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</si>
  <si>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</si>
  <si>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</si>
  <si>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</si>
  <si>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</si>
  <si>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</si>
  <si>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</si>
  <si>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</si>
  <si>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</si>
  <si>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</si>
  <si>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</si>
  <si>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</si>
  <si>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</si>
  <si>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</si>
  <si>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</si>
  <si>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</si>
  <si>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</si>
  <si>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</si>
  <si>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</si>
  <si>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</si>
  <si>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</si>
  <si>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</si>
  <si>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</si>
  <si>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</si>
  <si>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</si>
  <si>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</si>
  <si>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</si>
  <si>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</si>
  <si>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</si>
  <si>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</si>
  <si>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</si>
  <si>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</si>
  <si>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</si>
  <si>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</si>
  <si>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</si>
  <si>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</si>
  <si>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</si>
  <si>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</si>
  <si>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</si>
  <si>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</si>
  <si>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</si>
  <si>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</si>
  <si>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</si>
  <si>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</si>
  <si>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</si>
  <si>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</si>
  <si>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</si>
  <si>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</si>
  <si>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</si>
  <si>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</si>
  <si>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</si>
  <si>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</si>
  <si>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</si>
  <si>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</si>
  <si>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</si>
  <si>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</si>
  <si>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</si>
  <si>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</si>
  <si>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</si>
  <si>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</si>
  <si>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</si>
  <si>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</si>
  <si>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</si>
  <si>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</si>
  <si>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</si>
  <si>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</si>
  <si>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</si>
  <si>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</si>
  <si>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</si>
  <si>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</si>
  <si>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</si>
  <si>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</si>
  <si>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</si>
  <si>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</si>
  <si>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</si>
  <si>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</si>
  <si>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</si>
  <si>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</si>
  <si>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</si>
  <si>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</si>
  <si>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</si>
  <si>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</si>
  <si>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</si>
  <si>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</si>
  <si>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</si>
  <si>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</si>
  <si>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</si>
  <si>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</si>
  <si>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</si>
  <si>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</si>
  <si>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</si>
  <si>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</si>
  <si>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</si>
  <si>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</si>
  <si>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</si>
  <si>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</si>
  <si>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</si>
  <si>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</si>
  <si>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</si>
  <si>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</si>
  <si>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</si>
  <si>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</si>
  <si>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</si>
  <si>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</si>
  <si>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</si>
  <si>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</si>
  <si>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</si>
  <si>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</si>
  <si>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</si>
  <si>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</si>
  <si>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</si>
  <si>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</si>
  <si>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</si>
  <si>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</si>
  <si>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</si>
  <si>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</si>
  <si>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</si>
  <si>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</si>
  <si>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</si>
  <si>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</si>
  <si>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</si>
  <si>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</si>
  <si>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</si>
  <si>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</si>
  <si>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</si>
  <si>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</si>
  <si>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</si>
  <si>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</si>
  <si>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</si>
  <si>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</si>
  <si>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</si>
  <si>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</si>
  <si>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</si>
  <si>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</si>
  <si>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</si>
  <si>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</si>
  <si>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</si>
  <si>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</si>
  <si>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</si>
  <si>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</si>
  <si>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</si>
  <si>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</si>
  <si>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</si>
  <si>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</si>
  <si>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</si>
  <si>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</si>
  <si>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</si>
  <si>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</si>
  <si>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</si>
  <si>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</si>
  <si>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</si>
  <si>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</si>
  <si>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</si>
  <si>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</si>
  <si>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</si>
  <si>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</si>
  <si>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</si>
  <si>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</si>
  <si>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</si>
  <si>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</si>
  <si>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</si>
  <si>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</si>
  <si>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</si>
  <si>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</si>
  <si>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</si>
  <si>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</si>
  <si>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</si>
  <si>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</si>
  <si>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</si>
  <si>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</si>
  <si>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</si>
  <si>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</si>
  <si>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</si>
  <si>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</si>
  <si>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</si>
  <si>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</si>
  <si>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</si>
  <si>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</si>
  <si>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</si>
  <si>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</si>
  <si>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</si>
  <si>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</si>
  <si>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</si>
  <si>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</si>
  <si>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</si>
  <si>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</si>
  <si>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</si>
  <si>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</si>
  <si>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</si>
  <si>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</si>
  <si>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</si>
  <si>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</si>
  <si>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</si>
  <si>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</si>
  <si>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</si>
  <si>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</si>
  <si>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</si>
  <si>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</si>
  <si>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</si>
  <si>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</si>
  <si>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</si>
  <si>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</si>
  <si>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</si>
  <si>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</si>
  <si>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</si>
  <si>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</si>
  <si>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</si>
  <si>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</si>
  <si>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</si>
  <si>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</si>
  <si>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</si>
  <si>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</si>
  <si>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</si>
  <si>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</si>
  <si>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</si>
  <si>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</si>
  <si>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</si>
  <si>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</si>
  <si>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</si>
  <si>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</si>
  <si>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</si>
  <si>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</si>
  <si>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</si>
  <si>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</si>
  <si>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</si>
  <si>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</si>
  <si>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</si>
  <si>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</si>
  <si>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</si>
  <si>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</si>
  <si>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</si>
  <si>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</si>
  <si>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</si>
  <si>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</si>
  <si>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</si>
  <si>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</si>
  <si>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</si>
  <si>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</si>
  <si>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</si>
  <si>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</si>
  <si>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</si>
  <si>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</si>
  <si>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</si>
  <si>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</si>
  <si>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</si>
  <si>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</si>
  <si>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</si>
  <si>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</si>
  <si>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</si>
  <si>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</si>
  <si>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</si>
  <si>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</si>
  <si>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</si>
  <si>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</si>
  <si>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</si>
  <si>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</si>
  <si>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</si>
  <si>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</si>
  <si>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</si>
  <si>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</si>
  <si>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</si>
  <si>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</si>
  <si>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</si>
  <si>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</si>
  <si>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</si>
  <si>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</si>
  <si>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</si>
  <si>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</si>
  <si>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</si>
  <si>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</si>
  <si>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</si>
  <si>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</si>
  <si>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</si>
  <si>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</si>
  <si>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</si>
  <si>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</si>
  <si>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</si>
  <si>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</si>
  <si>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</si>
  <si>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</si>
  <si>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</si>
  <si>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</si>
  <si>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</si>
  <si>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</si>
  <si>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</si>
  <si>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</si>
  <si>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</si>
  <si>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</si>
  <si>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</si>
  <si>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</si>
  <si>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</si>
  <si>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</si>
  <si>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</si>
  <si>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</si>
  <si>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</si>
  <si>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</si>
  <si>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</si>
  <si>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</si>
  <si>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</si>
  <si>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</si>
  <si>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</si>
  <si>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</si>
  <si>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</si>
  <si>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</si>
  <si>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</si>
  <si>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</si>
  <si>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</si>
  <si>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</si>
  <si>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</si>
  <si>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</si>
  <si>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</si>
  <si>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</si>
  <si>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</si>
  <si>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</si>
  <si>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</si>
  <si>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</si>
  <si>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</si>
  <si>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</si>
  <si>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</si>
  <si>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</si>
  <si>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</si>
  <si>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</si>
  <si>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</si>
  <si>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</si>
  <si>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</si>
  <si>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</si>
  <si>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</si>
  <si>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</si>
  <si>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</si>
  <si>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</si>
  <si>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</si>
  <si>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</si>
  <si>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</si>
  <si>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</si>
  <si>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</si>
  <si>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</si>
  <si>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</si>
  <si>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</si>
  <si>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</si>
  <si>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</si>
  <si>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</si>
  <si>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</si>
  <si>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</si>
  <si>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</si>
  <si>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</si>
  <si>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</si>
  <si>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</si>
  <si>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</si>
  <si>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</si>
  <si>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</si>
  <si>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</si>
  <si>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</si>
  <si>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</si>
  <si>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</si>
  <si>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</si>
  <si>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</si>
  <si>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</si>
  <si>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</si>
  <si>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</si>
  <si>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</si>
  <si>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</si>
  <si>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</si>
  <si>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</si>
  <si>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</si>
  <si>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</si>
  <si>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</si>
  <si>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</si>
  <si>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</si>
  <si>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</si>
  <si>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</si>
  <si>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</si>
  <si>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</si>
  <si>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</si>
  <si>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</si>
  <si>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</si>
  <si>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</si>
  <si>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</si>
  <si>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</si>
  <si>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</si>
  <si>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</si>
  <si>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</si>
  <si>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</si>
  <si>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</si>
  <si>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</si>
  <si>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</si>
  <si>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</si>
  <si>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</si>
  <si>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</si>
  <si>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</si>
  <si>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</si>
  <si>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</si>
  <si>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</si>
  <si>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</si>
  <si>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</si>
  <si>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</si>
  <si>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</si>
  <si>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</si>
  <si>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</si>
  <si>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</si>
  <si>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</si>
  <si>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</si>
  <si>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</si>
  <si>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</si>
  <si>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</si>
  <si>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</si>
  <si>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</si>
  <si>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</si>
  <si>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</si>
  <si>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</si>
  <si>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</si>
  <si>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</si>
  <si>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</si>
  <si>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</si>
  <si>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</si>
  <si>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</si>
  <si>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</si>
  <si>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</si>
  <si>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</si>
  <si>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</si>
  <si>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</si>
  <si>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</si>
  <si>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</si>
  <si>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</si>
  <si>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</si>
  <si>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</si>
  <si>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</si>
  <si>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</si>
  <si>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</si>
  <si>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</si>
  <si>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</si>
  <si>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</si>
  <si>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</si>
  <si>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</si>
  <si>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</si>
  <si>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</si>
  <si>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</si>
  <si>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</si>
  <si>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</si>
  <si>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</si>
  <si>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</si>
  <si>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</si>
  <si>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</si>
  <si>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</si>
  <si>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</si>
  <si>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</si>
  <si>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</si>
  <si>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</si>
  <si>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</si>
  <si>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</si>
  <si>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</si>
  <si>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</si>
  <si>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</si>
  <si>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</si>
  <si>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</si>
  <si>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</si>
  <si>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</si>
  <si>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</si>
  <si>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</si>
  <si>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</si>
  <si>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</si>
  <si>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</si>
  <si>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</si>
  <si>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</si>
  <si>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</si>
  <si>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</si>
  <si>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</si>
  <si>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</si>
  <si>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</si>
  <si>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</si>
  <si>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</si>
  <si>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</si>
  <si>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</si>
  <si>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</si>
  <si>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</si>
  <si>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</si>
  <si>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</si>
  <si>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</si>
  <si>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</si>
  <si>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</si>
  <si>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</si>
  <si>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</si>
  <si>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</si>
  <si>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</si>
  <si>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</si>
  <si>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</si>
  <si>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</si>
  <si>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</si>
  <si>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</si>
  <si>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</si>
  <si>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</si>
  <si>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</si>
  <si>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</si>
  <si>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</si>
  <si>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</si>
  <si>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</si>
  <si>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</si>
  <si>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</si>
  <si>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</si>
  <si>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</si>
  <si>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</si>
  <si>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</si>
  <si>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</si>
  <si>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</si>
  <si>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</si>
  <si>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</si>
  <si>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</si>
  <si>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</si>
  <si>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</si>
  <si>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</si>
  <si>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</si>
  <si>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</si>
  <si>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</si>
  <si>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</si>
  <si>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</si>
  <si>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</si>
  <si>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</si>
  <si>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</si>
  <si>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</si>
  <si>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</si>
  <si>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</si>
  <si>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</si>
  <si>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</si>
  <si>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</si>
  <si>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</si>
  <si>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</si>
  <si>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</si>
  <si>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</si>
  <si>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</si>
  <si>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</si>
  <si>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</si>
  <si>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</si>
  <si>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</si>
  <si>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</si>
  <si>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</si>
  <si>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</si>
  <si>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</si>
  <si>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</si>
  <si>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</si>
  <si>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</si>
  <si>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</si>
  <si>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</si>
  <si>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</si>
  <si>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</si>
  <si>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</si>
  <si>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</si>
  <si>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</si>
  <si>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</si>
  <si>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</si>
  <si>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</si>
  <si>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</si>
  <si>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</si>
  <si>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</si>
  <si>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</si>
  <si>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</si>
  <si>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</si>
  <si>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</si>
  <si>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</si>
  <si>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</si>
  <si>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</si>
  <si>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</si>
  <si>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</si>
  <si>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</si>
  <si>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</si>
  <si>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</si>
  <si>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</si>
  <si>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</si>
  <si>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</si>
  <si>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</si>
  <si>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</si>
  <si>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</si>
  <si>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</si>
  <si>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</si>
  <si>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</si>
  <si>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</si>
  <si>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</si>
  <si>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</si>
  <si>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</si>
  <si>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</si>
  <si>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</si>
  <si>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</si>
  <si>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</si>
  <si>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</si>
  <si>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</si>
  <si>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</si>
  <si>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</si>
  <si>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</si>
  <si>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</si>
  <si>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</si>
  <si>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</si>
  <si>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</si>
  <si>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</si>
  <si>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</si>
  <si>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</si>
  <si>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</si>
  <si>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</si>
  <si>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</si>
  <si>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</si>
  <si>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</si>
  <si>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</si>
  <si>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</si>
  <si>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</si>
  <si>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</si>
  <si>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</si>
  <si>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</si>
  <si>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</si>
  <si>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</si>
  <si>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</si>
  <si>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</si>
  <si>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</si>
  <si>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</si>
  <si>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</si>
  <si>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</si>
  <si>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</si>
  <si>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</si>
  <si>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</si>
  <si>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</si>
  <si>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</si>
  <si>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</si>
  <si>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</si>
  <si>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</si>
  <si>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</si>
  <si>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</si>
  <si>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</si>
  <si>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</si>
  <si>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</si>
  <si>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</si>
  <si>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</si>
  <si>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</si>
  <si>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</si>
  <si>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</si>
  <si>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</si>
  <si>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</si>
  <si>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</si>
  <si>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</si>
  <si>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</si>
  <si>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</si>
  <si>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</si>
  <si>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</si>
  <si>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</si>
  <si>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</si>
  <si>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</si>
  <si>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</si>
  <si>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</si>
  <si>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</si>
  <si>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</si>
  <si>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</si>
  <si>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</si>
  <si>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</si>
  <si>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</si>
  <si>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</si>
  <si>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</si>
  <si>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</si>
  <si>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</si>
  <si>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</si>
  <si>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</si>
  <si>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</si>
  <si>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</si>
  <si>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</si>
  <si>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</si>
  <si>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</si>
  <si>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</si>
  <si>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</si>
  <si>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</si>
  <si>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</si>
  <si>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</si>
  <si>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</si>
  <si>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</si>
  <si>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</si>
  <si>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</si>
  <si>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</si>
  <si>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</si>
  <si>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</si>
  <si>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</si>
  <si>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</si>
  <si>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</si>
  <si>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</si>
  <si>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</si>
  <si>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</si>
  <si>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</si>
  <si>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</si>
  <si>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</si>
  <si>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</si>
  <si>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</si>
  <si>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</si>
  <si>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</si>
  <si>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</si>
  <si>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</si>
  <si>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</si>
  <si>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</si>
  <si>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</si>
  <si>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</si>
  <si>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</si>
  <si>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</si>
  <si>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</si>
  <si>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</si>
  <si>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</si>
  <si>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</si>
  <si>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</si>
  <si>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</si>
  <si>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</si>
  <si>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</si>
  <si>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</si>
  <si>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</si>
  <si>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</si>
  <si>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</si>
  <si>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</si>
  <si>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</si>
  <si>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</si>
  <si>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</si>
  <si>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</si>
  <si>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</si>
  <si>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</si>
  <si>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</si>
  <si>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</si>
  <si>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</si>
  <si>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</si>
  <si>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</si>
  <si>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</si>
  <si>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</si>
  <si>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</si>
  <si>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</si>
  <si>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</si>
  <si>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</si>
  <si>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</si>
  <si>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</si>
  <si>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</si>
  <si>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</si>
  <si>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</si>
  <si>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</si>
  <si>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</si>
  <si>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</si>
  <si>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</si>
  <si>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</si>
  <si>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</si>
  <si>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</si>
  <si>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</si>
  <si>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</si>
  <si>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</si>
  <si>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</si>
  <si>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</si>
  <si>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</si>
  <si>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</si>
  <si>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</si>
  <si>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</si>
  <si>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</si>
  <si>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</si>
  <si>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</si>
  <si>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</si>
  <si>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</si>
  <si>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</si>
  <si>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</si>
  <si>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</si>
  <si>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</si>
  <si>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</si>
  <si>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</si>
  <si>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</si>
  <si>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</si>
  <si>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</si>
  <si>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</si>
  <si>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</si>
  <si>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</si>
  <si>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</si>
  <si>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</si>
  <si>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</si>
  <si>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</si>
  <si>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</si>
  <si>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</si>
  <si>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</si>
  <si>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</si>
  <si>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</si>
  <si>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</si>
  <si>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</si>
  <si>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</si>
  <si>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</si>
  <si>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</si>
  <si>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</si>
  <si>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</si>
  <si>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</si>
  <si>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</si>
  <si>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</si>
  <si>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</si>
  <si>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</si>
  <si>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</si>
  <si>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</si>
  <si>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</si>
  <si>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</si>
  <si>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</si>
  <si>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</si>
  <si>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</si>
  <si>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</si>
  <si>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</si>
  <si>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</si>
  <si>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</si>
  <si>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</si>
  <si>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</si>
  <si>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</si>
  <si>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</si>
  <si>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</si>
  <si>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</si>
  <si>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</si>
  <si>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</si>
  <si>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</si>
  <si>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</si>
  <si>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</si>
  <si>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</si>
  <si>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</si>
  <si>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</si>
  <si>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</si>
  <si>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</si>
  <si>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</si>
  <si>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</si>
  <si>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</si>
  <si>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</si>
  <si>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</si>
  <si>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</si>
  <si>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</si>
  <si>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</si>
  <si>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</si>
  <si>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</si>
  <si>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</si>
  <si>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</si>
  <si>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</si>
  <si>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</si>
  <si>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</si>
  <si>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</si>
  <si>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</si>
  <si>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</si>
  <si>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</si>
  <si>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</si>
  <si>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</si>
  <si>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</si>
  <si>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</si>
  <si>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</si>
  <si>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</si>
  <si>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</si>
  <si>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</si>
  <si>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</si>
  <si>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</si>
  <si>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</si>
  <si>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</si>
  <si>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</si>
  <si>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</si>
  <si>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</si>
  <si>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</si>
  <si>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</si>
  <si>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</si>
  <si>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</si>
  <si>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</si>
  <si>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</si>
  <si>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</si>
  <si>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</si>
  <si>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</si>
  <si>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</si>
  <si>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</si>
  <si>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</si>
  <si>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</si>
  <si>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</si>
  <si>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</si>
  <si>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</si>
  <si>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</si>
  <si>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</si>
  <si>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</si>
  <si>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</si>
  <si>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</si>
  <si>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</si>
  <si>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</si>
  <si>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</si>
  <si>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</si>
  <si>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</si>
  <si>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</si>
  <si>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</si>
  <si>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</si>
  <si>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</si>
  <si>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</si>
  <si>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</si>
  <si>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</si>
  <si>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</si>
  <si>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</si>
  <si>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</si>
  <si>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</si>
  <si>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</si>
  <si>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</si>
  <si>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</si>
  <si>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</si>
  <si>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</si>
  <si>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</si>
  <si>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</si>
  <si>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</si>
  <si>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</si>
  <si>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</si>
  <si>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</si>
  <si>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</si>
  <si>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</si>
  <si>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</si>
  <si>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</si>
  <si>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</si>
  <si>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</si>
  <si>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</si>
  <si>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</si>
  <si>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</si>
  <si>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</si>
  <si>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</si>
  <si>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</si>
  <si>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</si>
  <si>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</si>
  <si>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</si>
  <si>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</si>
  <si>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</si>
  <si>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</si>
  <si>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</si>
  <si>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</si>
  <si>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</si>
  <si>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</si>
  <si>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</si>
  <si>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</si>
  <si>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</si>
  <si>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</si>
  <si>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</si>
  <si>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</si>
  <si>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</si>
  <si>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</si>
  <si>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</si>
  <si>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</si>
  <si>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</si>
  <si>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</si>
  <si>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</si>
  <si>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</si>
  <si>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</si>
  <si>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</si>
  <si>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</si>
  <si>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</si>
  <si>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</si>
  <si>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</si>
  <si>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</si>
  <si>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</si>
  <si>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</si>
  <si>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</si>
  <si>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</si>
  <si>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</si>
  <si>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</si>
  <si>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</si>
  <si>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</si>
  <si>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</si>
  <si>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</si>
  <si>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</si>
  <si>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</si>
  <si>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</si>
  <si>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</si>
  <si>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</si>
  <si>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</si>
  <si>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</si>
  <si>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</si>
  <si>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</si>
  <si>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</si>
  <si>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</si>
  <si>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</si>
  <si>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</si>
  <si>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</si>
  <si>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</si>
  <si>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</si>
  <si>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</si>
  <si>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</si>
  <si>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</si>
  <si>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</si>
  <si>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</si>
  <si>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</si>
  <si>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</si>
  <si>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</si>
  <si>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</si>
  <si>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</si>
  <si>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</si>
  <si>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</si>
  <si>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</si>
  <si>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</si>
  <si>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</si>
  <si>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</si>
  <si>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</si>
  <si>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</si>
  <si>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</si>
  <si>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</si>
  <si>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</si>
  <si>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</si>
  <si>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</si>
  <si>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</si>
  <si>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</si>
  <si>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</si>
  <si>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</si>
  <si>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</si>
  <si>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</si>
  <si>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</si>
  <si>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</si>
  <si>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</si>
  <si>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</si>
  <si>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</si>
  <si>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</si>
  <si>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</si>
  <si>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</si>
  <si>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</si>
  <si>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</si>
  <si>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</si>
  <si>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</si>
  <si>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</si>
  <si>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</si>
  <si>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</si>
  <si>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</si>
  <si>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</si>
  <si>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</si>
  <si>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</si>
  <si>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</si>
  <si>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</si>
  <si>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</si>
  <si>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</si>
  <si>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</si>
  <si>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</si>
  <si>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</si>
  <si>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</si>
  <si>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</si>
  <si>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</si>
  <si>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</si>
  <si>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</si>
  <si>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</si>
  <si>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</si>
  <si>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</si>
  <si>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</si>
  <si>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</si>
  <si>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</si>
  <si>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</si>
  <si>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</si>
  <si>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</si>
  <si>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</si>
  <si>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</si>
  <si>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</si>
  <si>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</si>
  <si>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</si>
  <si>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</si>
  <si>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</si>
  <si>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</si>
  <si>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</si>
  <si>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</si>
  <si>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</si>
  <si>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</si>
  <si>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</si>
  <si>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</si>
  <si>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</si>
  <si>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</si>
  <si>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</si>
  <si>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</si>
  <si>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</si>
  <si>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</si>
  <si>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</si>
  <si>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</si>
  <si>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</si>
  <si>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</si>
  <si>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</si>
  <si>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</si>
  <si>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</si>
  <si>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</si>
  <si>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</si>
  <si>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</si>
  <si>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</si>
  <si>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</si>
  <si>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</si>
  <si>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</si>
  <si>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</si>
  <si>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</si>
  <si>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</si>
  <si>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</si>
  <si>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</si>
  <si>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</si>
  <si>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</si>
  <si>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</si>
  <si>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</si>
  <si>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</si>
  <si>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</si>
  <si>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</si>
  <si>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</si>
  <si>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</si>
  <si>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</si>
  <si>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</si>
  <si>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</si>
  <si>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</si>
  <si>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</si>
  <si>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</si>
  <si>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</si>
  <si>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</si>
  <si>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</si>
  <si>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</si>
  <si>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</si>
  <si>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</si>
  <si>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</si>
  <si>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</si>
  <si>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</si>
  <si>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</si>
  <si>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</si>
  <si>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</si>
  <si>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</si>
  <si>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</si>
  <si>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</si>
  <si>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</si>
  <si>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</si>
  <si>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</si>
  <si>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</si>
  <si>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</si>
  <si>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</si>
  <si>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</si>
  <si>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</si>
  <si>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</si>
  <si>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</si>
  <si>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</si>
  <si>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</si>
  <si>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</si>
  <si>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</si>
  <si>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</si>
  <si>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</si>
  <si>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</si>
  <si>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</si>
  <si>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</si>
  <si>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</si>
  <si>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</si>
  <si>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</si>
  <si>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</si>
  <si>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</si>
  <si>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</si>
  <si>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</si>
  <si>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</si>
  <si>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</si>
  <si>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</si>
  <si>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</si>
  <si>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</si>
  <si>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</si>
  <si>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</si>
  <si>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</si>
  <si>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</si>
  <si>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</si>
  <si>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</si>
  <si>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</si>
  <si>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</si>
  <si>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</si>
  <si>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</si>
  <si>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</si>
  <si>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</si>
  <si>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</si>
  <si>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</si>
  <si>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</si>
  <si>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</si>
  <si>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</si>
  <si>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</si>
  <si>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</si>
  <si>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</si>
  <si>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</si>
  <si>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</si>
  <si>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</si>
  <si>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</si>
  <si>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</si>
  <si>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</si>
  <si>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</si>
  <si>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</si>
  <si>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</si>
  <si>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</si>
  <si>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</si>
  <si>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</si>
  <si>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</si>
  <si>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</si>
  <si>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</si>
  <si>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</si>
  <si>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</si>
  <si>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</si>
  <si>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</si>
  <si>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</si>
  <si>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</si>
  <si>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</si>
  <si>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</si>
  <si>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</si>
  <si>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</si>
  <si>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</si>
  <si>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</si>
  <si>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</si>
  <si>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</si>
  <si>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</si>
  <si>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</si>
  <si>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</si>
  <si>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</si>
  <si>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</si>
  <si>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</si>
  <si>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</si>
  <si>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</si>
  <si>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</si>
  <si>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</si>
  <si>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</si>
  <si>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</si>
  <si>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</si>
  <si>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</si>
  <si>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</si>
  <si>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</si>
  <si>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</si>
  <si>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</si>
  <si>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</si>
  <si>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</si>
  <si>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</si>
  <si>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</si>
  <si>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</si>
  <si>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</si>
  <si>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</si>
  <si>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</si>
  <si>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</si>
  <si>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</si>
  <si>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</si>
  <si>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</si>
  <si>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</si>
  <si>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</si>
  <si>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</si>
  <si>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</si>
  <si>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</si>
  <si>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</si>
  <si>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</si>
  <si>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</si>
  <si>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</si>
  <si>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</si>
  <si>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</si>
  <si>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</si>
  <si>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</si>
  <si>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</si>
  <si>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</si>
  <si>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</si>
  <si>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</si>
  <si>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</si>
  <si>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</si>
  <si>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</si>
  <si>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</si>
  <si>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</si>
  <si>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</si>
  <si>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</si>
  <si>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</si>
  <si>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</si>
  <si>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</si>
  <si>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</si>
  <si>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</si>
  <si>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</si>
  <si>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</si>
  <si>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</si>
  <si>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</si>
  <si>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</si>
  <si>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</si>
  <si>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</si>
  <si>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</si>
  <si>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</si>
  <si>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</si>
  <si>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</si>
  <si>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</si>
  <si>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</si>
  <si>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</si>
  <si>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</si>
  <si>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</si>
  <si>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</si>
  <si>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</si>
  <si>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</si>
  <si>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</si>
  <si>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</si>
  <si>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</si>
  <si>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</si>
  <si>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</si>
  <si>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</si>
  <si>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</si>
  <si>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</si>
  <si>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</si>
  <si>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</si>
  <si>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</si>
  <si>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</si>
  <si>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</si>
  <si>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</si>
  <si>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</si>
  <si>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</si>
  <si>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</si>
  <si>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</si>
  <si>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</si>
  <si>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</si>
  <si>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</si>
  <si>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</si>
  <si>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</si>
  <si>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</si>
  <si>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</si>
  <si>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</si>
  <si>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</si>
  <si>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</si>
  <si>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</si>
  <si>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</si>
  <si>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</si>
  <si>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</si>
  <si>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</si>
  <si>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</si>
  <si>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</si>
  <si>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</si>
  <si>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</si>
  <si>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</si>
  <si>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</si>
  <si>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</si>
  <si>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</si>
  <si>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</si>
  <si>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</si>
  <si>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</si>
  <si>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</si>
  <si>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</si>
  <si>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</si>
  <si>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</si>
  <si>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</si>
  <si>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</si>
  <si>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</si>
  <si>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</si>
  <si>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</si>
  <si>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</si>
  <si>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</si>
  <si>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</si>
  <si>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</si>
  <si>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</si>
  <si>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</si>
  <si>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</si>
  <si>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</si>
  <si>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</si>
  <si>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</si>
  <si>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</si>
  <si>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</si>
  <si>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</si>
  <si>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</si>
  <si>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</si>
  <si>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</si>
  <si>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</si>
  <si>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</si>
  <si>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</si>
  <si>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</si>
  <si>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</si>
  <si>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</si>
  <si>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</si>
  <si>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</si>
  <si>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</si>
  <si>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</si>
  <si>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</si>
  <si>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</si>
  <si>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</si>
  <si>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</si>
  <si>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</si>
  <si>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</si>
  <si>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</si>
  <si>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</si>
  <si>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</si>
  <si>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</si>
  <si>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</si>
  <si>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</si>
  <si>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</si>
  <si>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</si>
  <si>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</si>
  <si>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</si>
  <si>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</si>
  <si>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</si>
  <si>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</si>
  <si>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</si>
  <si>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</si>
  <si>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</si>
  <si>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</si>
  <si>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</si>
  <si>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</si>
  <si>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</si>
  <si>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</si>
  <si>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</si>
  <si>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</si>
  <si>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</si>
  <si>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</si>
  <si>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</si>
  <si>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</si>
  <si>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</si>
  <si>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</si>
  <si>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</si>
  <si>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</si>
  <si>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</si>
  <si>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</si>
  <si>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</si>
  <si>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</si>
  <si>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</si>
  <si>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</si>
  <si>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</si>
  <si>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</si>
  <si>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</si>
  <si>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</si>
  <si>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</si>
  <si>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</si>
  <si>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</si>
  <si>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</si>
  <si>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</si>
  <si>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</si>
  <si>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</si>
  <si>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</si>
  <si>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</si>
  <si>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</si>
  <si>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</si>
  <si>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</si>
  <si>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</si>
  <si>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</si>
  <si>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</si>
  <si>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</si>
  <si>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</si>
  <si>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</si>
  <si>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</si>
  <si>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</si>
  <si>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</si>
  <si>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</si>
  <si>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</si>
  <si>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</si>
  <si>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</si>
  <si>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</si>
  <si>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</si>
  <si>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</si>
  <si>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</si>
  <si>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</si>
  <si>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</si>
  <si>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</si>
  <si>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</si>
  <si>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</si>
  <si>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</si>
  <si>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</si>
  <si>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</si>
  <si>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</si>
  <si>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</si>
  <si>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</si>
  <si>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</si>
  <si>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</si>
  <si>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</si>
  <si>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</si>
  <si>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</si>
  <si>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</si>
  <si>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</si>
  <si>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</si>
  <si>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</si>
  <si>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</si>
  <si>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</si>
  <si>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</si>
  <si>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</si>
  <si>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</si>
  <si>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</si>
  <si>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</si>
  <si>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</si>
  <si>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</si>
  <si>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</si>
  <si>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</si>
  <si>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</si>
  <si>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</si>
  <si>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</si>
  <si>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</si>
  <si>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</si>
  <si>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</si>
  <si>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</si>
  <si>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</si>
  <si>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</si>
  <si>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</si>
  <si>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</si>
  <si>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</si>
  <si>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</si>
  <si>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</si>
  <si>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</si>
  <si>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</si>
  <si>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</si>
  <si>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</si>
  <si>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</si>
  <si>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</si>
  <si>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</si>
  <si>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</si>
  <si>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</si>
  <si>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</si>
  <si>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</si>
  <si>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</si>
  <si>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</si>
  <si>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</si>
  <si>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</si>
  <si>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</si>
  <si>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</si>
  <si>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</si>
  <si>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</si>
  <si>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</si>
  <si>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</si>
  <si>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</si>
  <si>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</si>
  <si>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</si>
  <si>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</si>
  <si>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</si>
  <si>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</si>
  <si>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</si>
  <si>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</si>
  <si>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</si>
  <si>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</si>
  <si>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</si>
  <si>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</si>
  <si>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</si>
  <si>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</si>
  <si>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</si>
  <si>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</si>
  <si>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</si>
  <si>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</si>
  <si>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</si>
  <si>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</si>
  <si>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</si>
  <si>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</si>
  <si>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</si>
  <si>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</si>
  <si>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</si>
  <si>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</si>
  <si>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</si>
  <si>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</si>
  <si>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</si>
  <si>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</si>
  <si>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</si>
  <si>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</si>
  <si>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</si>
  <si>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</si>
  <si>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</si>
  <si>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</si>
  <si>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</si>
  <si>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</si>
  <si>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</si>
  <si>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</si>
  <si>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</si>
  <si>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</si>
  <si>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</si>
  <si>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</si>
  <si>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</si>
  <si>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</si>
  <si>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</si>
  <si>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</si>
  <si>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</si>
  <si>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</si>
  <si>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</si>
  <si>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</si>
  <si>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</si>
  <si>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</si>
  <si>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</si>
  <si>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</si>
  <si>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</si>
  <si>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</si>
  <si>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</si>
  <si>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</si>
  <si>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</si>
  <si>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</si>
  <si>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</si>
  <si>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</si>
  <si>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</si>
  <si>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</si>
  <si>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</si>
  <si>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</si>
  <si>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</si>
  <si>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</si>
  <si>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</si>
  <si>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</si>
  <si>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</si>
  <si>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</si>
  <si>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</si>
  <si>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</si>
  <si>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</si>
  <si>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</si>
  <si>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</si>
  <si>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</si>
  <si>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</si>
  <si>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</si>
  <si>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</si>
  <si>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</si>
  <si>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</si>
  <si>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</si>
  <si>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</si>
  <si>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</si>
  <si>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</si>
  <si>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</si>
  <si>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</si>
  <si>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</si>
  <si>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</si>
  <si>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</si>
  <si>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</si>
  <si>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</si>
  <si>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</si>
  <si>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</si>
  <si>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</si>
  <si>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</si>
  <si>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</si>
  <si>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</si>
  <si>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</si>
  <si>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</si>
  <si>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</si>
  <si>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</si>
  <si>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</si>
  <si>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</si>
  <si>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</si>
  <si>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</si>
  <si>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</si>
  <si>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</si>
  <si>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</si>
  <si>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</si>
  <si>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</si>
  <si>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</si>
  <si>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</si>
  <si>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</si>
  <si>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</si>
  <si>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</si>
  <si>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</si>
  <si>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</si>
  <si>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</si>
  <si>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</si>
  <si>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</si>
  <si>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</si>
  <si>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</si>
  <si>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</si>
  <si>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</si>
  <si>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</si>
  <si>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</si>
  <si>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</si>
  <si>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</si>
  <si>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</si>
  <si>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</si>
  <si>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</si>
  <si>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</si>
  <si>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</si>
  <si>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</si>
  <si>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</si>
  <si>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</si>
  <si>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</si>
  <si>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</si>
  <si>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</si>
  <si>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</si>
  <si>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</si>
  <si>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</si>
  <si>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</si>
  <si>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</si>
  <si>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</si>
  <si>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</si>
  <si>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</si>
  <si>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</si>
  <si>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</si>
  <si>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</si>
  <si>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</si>
  <si>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</si>
  <si>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</si>
  <si>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</si>
  <si>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</si>
  <si>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</si>
  <si>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</si>
  <si>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</si>
  <si>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</si>
  <si>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</si>
  <si>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</si>
  <si>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</si>
  <si>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</si>
  <si>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</si>
  <si>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</si>
  <si>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</si>
  <si>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</si>
  <si>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</si>
  <si>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</si>
  <si>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</si>
  <si>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</si>
  <si>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</si>
  <si>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</si>
  <si>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</si>
  <si>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</si>
  <si>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</si>
  <si>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</si>
  <si>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</si>
  <si>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</si>
  <si>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</si>
  <si>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</si>
  <si>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</si>
  <si>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</si>
  <si>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</si>
  <si>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</si>
  <si>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</si>
  <si>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</si>
  <si>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</si>
  <si>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</si>
  <si>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</si>
  <si>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</si>
  <si>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</si>
  <si>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</si>
  <si>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</si>
  <si>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</si>
  <si>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</si>
  <si>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</si>
  <si>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</si>
  <si>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</si>
  <si>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</si>
  <si>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</si>
  <si>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</si>
  <si>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</si>
  <si>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</si>
  <si>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</si>
  <si>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</si>
  <si>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</si>
  <si>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</si>
  <si>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</si>
  <si>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</si>
  <si>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</si>
  <si>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</si>
  <si>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</si>
  <si>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</si>
  <si>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</si>
  <si>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</si>
  <si>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</si>
  <si>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</si>
  <si>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</si>
  <si>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</si>
  <si>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</si>
  <si>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</si>
  <si>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</si>
  <si>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</si>
  <si>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</si>
  <si>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</si>
  <si>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</si>
  <si>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</si>
  <si>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</si>
  <si>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</si>
  <si>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</si>
  <si>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</si>
  <si>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</si>
  <si>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</si>
  <si>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</si>
  <si>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</si>
  <si>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</si>
  <si>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</si>
  <si>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</si>
  <si>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</si>
  <si>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</si>
  <si>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</si>
  <si>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</si>
  <si>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</si>
  <si>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</si>
  <si>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</si>
  <si>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</si>
  <si>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</si>
  <si>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</si>
  <si>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</si>
  <si>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</si>
  <si>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</si>
  <si>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</si>
  <si>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</si>
  <si>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</si>
  <si>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</si>
  <si>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</si>
  <si>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</si>
  <si>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</si>
  <si>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</si>
  <si>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</si>
  <si>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</si>
  <si>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</si>
  <si>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</si>
  <si>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</si>
  <si>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</si>
  <si>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</si>
  <si>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</si>
  <si>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</si>
  <si>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</si>
  <si>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</si>
  <si>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</si>
  <si>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</si>
  <si>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</si>
  <si>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</si>
  <si>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</si>
  <si>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</si>
  <si>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</si>
  <si>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</si>
  <si>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</si>
  <si>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</si>
  <si>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</si>
  <si>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</si>
  <si>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</si>
  <si>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</si>
  <si>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</si>
  <si>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</si>
  <si>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</si>
  <si>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</si>
  <si>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</si>
  <si>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</si>
  <si>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</si>
  <si>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</si>
  <si>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</si>
  <si>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</si>
  <si>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</si>
  <si>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</si>
  <si>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</si>
  <si>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</si>
  <si>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</si>
  <si>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</si>
  <si>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</si>
  <si>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</si>
  <si>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</si>
  <si>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</si>
  <si>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</si>
  <si>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</si>
  <si>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</si>
  <si>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</si>
  <si>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</si>
  <si>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</si>
  <si>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</si>
  <si>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</si>
  <si>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</si>
  <si>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</si>
  <si>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</si>
  <si>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</si>
  <si>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</si>
  <si>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</si>
  <si>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</si>
  <si>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</si>
  <si>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</si>
  <si>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</si>
  <si>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</si>
  <si>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</si>
  <si>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</si>
  <si>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</si>
  <si>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</si>
  <si>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</si>
  <si>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</si>
  <si>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</si>
  <si>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</si>
  <si>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</si>
  <si>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</si>
  <si>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</si>
  <si>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</si>
  <si>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</si>
  <si>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</si>
  <si>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</si>
  <si>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</si>
  <si>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</si>
  <si>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</si>
  <si>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</si>
  <si>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</si>
  <si>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</si>
  <si>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</si>
  <si>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</si>
  <si>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</si>
  <si>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</si>
  <si>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</si>
  <si>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</si>
  <si>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</si>
  <si>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</si>
  <si>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</si>
  <si>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</si>
  <si>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</si>
  <si>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</si>
  <si>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</si>
  <si>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</si>
  <si>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</si>
  <si>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</si>
  <si>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</si>
  <si>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</si>
  <si>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</si>
  <si>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</si>
  <si>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</si>
  <si>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</si>
  <si>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</si>
  <si>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</si>
  <si>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</si>
  <si>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</si>
  <si>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</si>
  <si>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</si>
  <si>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</si>
  <si>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</si>
  <si>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</si>
  <si>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</si>
  <si>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</si>
  <si>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</si>
  <si>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</si>
  <si>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</si>
  <si>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</si>
  <si>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</si>
  <si>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</si>
  <si>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</si>
  <si>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</si>
  <si>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</si>
  <si>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</si>
  <si>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</si>
  <si>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</si>
  <si>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</si>
  <si>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</si>
  <si>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</si>
  <si>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</si>
  <si>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</si>
  <si>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</si>
  <si>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</si>
  <si>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</si>
  <si>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</si>
  <si>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</si>
  <si>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</si>
  <si>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</si>
  <si>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</si>
  <si>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</si>
  <si>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</si>
  <si>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</si>
  <si>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</si>
  <si>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</si>
  <si>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</si>
  <si>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</si>
  <si>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</si>
  <si>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</si>
  <si>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</si>
  <si>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</si>
  <si>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</si>
  <si>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</si>
  <si>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</si>
  <si>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</si>
  <si>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</si>
  <si>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</si>
  <si>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</si>
  <si>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</si>
  <si>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</si>
  <si>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</si>
  <si>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</si>
  <si>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</si>
  <si>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</si>
  <si>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</si>
  <si>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</si>
  <si>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</si>
  <si>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</si>
  <si>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</si>
  <si>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</si>
  <si>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</si>
  <si>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</si>
  <si>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</si>
  <si>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</si>
  <si>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</si>
  <si>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</si>
  <si>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</si>
  <si>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</si>
  <si>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</si>
  <si>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</si>
  <si>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</si>
  <si>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</si>
  <si>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</si>
  <si>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</si>
  <si>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</si>
  <si>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</si>
  <si>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</si>
  <si>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</si>
  <si>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</si>
  <si>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</si>
  <si>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</si>
  <si>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</si>
  <si>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</si>
  <si>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</si>
  <si>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</si>
  <si>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</si>
  <si>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</si>
  <si>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</si>
  <si>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</si>
  <si>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</si>
  <si>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</si>
  <si>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</si>
  <si>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</si>
  <si>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</si>
  <si>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</si>
  <si>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</si>
  <si>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</si>
  <si>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</si>
  <si>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</si>
  <si>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</si>
  <si>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</si>
  <si>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</si>
  <si>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</si>
  <si>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</si>
  <si>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</si>
  <si>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</si>
  <si>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</si>
  <si>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</si>
  <si>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</si>
  <si>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</si>
  <si>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</si>
  <si>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</si>
  <si>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</si>
  <si>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</si>
  <si>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</si>
  <si>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</si>
  <si>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</si>
  <si>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</si>
  <si>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</si>
  <si>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</si>
  <si>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</si>
  <si>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</si>
  <si>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</si>
  <si>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</si>
  <si>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</si>
  <si>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</si>
  <si>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</si>
  <si>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</si>
  <si>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</si>
  <si>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</si>
  <si>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</si>
  <si>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</si>
  <si>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</si>
  <si>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</si>
  <si>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</si>
  <si>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</si>
  <si>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</si>
  <si>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</si>
  <si>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</si>
  <si>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</si>
  <si>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</si>
  <si>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</si>
  <si>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</si>
  <si>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</si>
  <si>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</si>
  <si>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</si>
  <si>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</si>
  <si>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</si>
  <si>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</si>
  <si>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</si>
  <si>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</si>
  <si>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</si>
  <si>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</si>
  <si>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</si>
  <si>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</si>
  <si>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</si>
  <si>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</si>
  <si>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</si>
  <si>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</si>
  <si>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</si>
  <si>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</si>
  <si>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</si>
  <si>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</si>
  <si>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</si>
  <si>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</si>
  <si>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</si>
  <si>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</si>
  <si>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</si>
  <si>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</si>
  <si>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</si>
  <si>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</si>
  <si>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</si>
  <si>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</si>
  <si>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</si>
  <si>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</si>
  <si>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</si>
  <si>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</si>
  <si>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</si>
  <si>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</si>
  <si>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</si>
  <si>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</si>
  <si>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</si>
  <si>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</si>
  <si>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</si>
  <si>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</si>
  <si>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</si>
  <si>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</si>
  <si>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</si>
  <si>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</si>
  <si>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</si>
  <si>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</si>
  <si>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</si>
  <si>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</si>
  <si>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</si>
  <si>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</si>
  <si>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</si>
  <si>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</si>
  <si>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</si>
  <si>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</si>
  <si>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</si>
  <si>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</si>
  <si>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</si>
  <si>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</si>
  <si>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</si>
  <si>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</si>
  <si>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</si>
  <si>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</si>
  <si>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</si>
  <si>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</si>
  <si>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</si>
  <si>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</si>
  <si>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</si>
  <si>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</si>
  <si>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</si>
  <si>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</si>
  <si>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</si>
  <si>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</si>
  <si>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</si>
  <si>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</si>
  <si>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</si>
  <si>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</si>
  <si>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</si>
  <si>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</si>
  <si>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</si>
  <si>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</si>
  <si>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</si>
  <si>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</si>
  <si>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</si>
  <si>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</si>
  <si>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</si>
  <si>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</si>
  <si>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</si>
  <si>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</si>
  <si>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</si>
  <si>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</si>
  <si>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</si>
  <si>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</si>
  <si>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</si>
  <si>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</si>
  <si>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</si>
  <si>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</si>
  <si>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</si>
  <si>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</si>
  <si>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</si>
  <si>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</si>
  <si>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</si>
  <si>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</si>
  <si>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</si>
  <si>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</si>
  <si>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</si>
  <si>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</si>
  <si>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</si>
  <si>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</si>
  <si>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</si>
  <si>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</si>
  <si>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</si>
  <si>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</si>
  <si>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</si>
  <si>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</si>
  <si>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</si>
  <si>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</si>
  <si>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</si>
  <si>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</si>
  <si>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</si>
  <si>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</si>
  <si>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</si>
  <si>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</si>
  <si>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</si>
  <si>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</si>
  <si>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</si>
  <si>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</si>
  <si>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</si>
  <si>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</si>
  <si>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</si>
  <si>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</si>
  <si>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</si>
  <si>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</si>
  <si>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</si>
  <si>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</si>
  <si>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</si>
  <si>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</si>
  <si>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</si>
  <si>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</si>
  <si>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</si>
  <si>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</si>
  <si>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</si>
  <si>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</si>
  <si>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</si>
  <si>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</si>
  <si>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</si>
  <si>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</si>
  <si>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</si>
  <si>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</si>
  <si>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</si>
  <si>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</si>
  <si>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</si>
  <si>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</si>
  <si>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</si>
  <si>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</si>
  <si>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</si>
  <si>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</si>
  <si>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</si>
  <si>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</si>
  <si>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</si>
  <si>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</si>
  <si>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</si>
  <si>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</si>
  <si>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</si>
  <si>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</si>
  <si>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</si>
  <si>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</si>
  <si>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</si>
  <si>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</si>
  <si>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</si>
  <si>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</si>
  <si>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</si>
  <si>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</si>
  <si>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</si>
  <si>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</si>
  <si>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</si>
  <si>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</si>
  <si>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</si>
  <si>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</si>
  <si>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</si>
  <si>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</si>
  <si>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</si>
  <si>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</si>
  <si>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</si>
  <si>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</si>
  <si>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</si>
  <si>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</si>
  <si>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</si>
  <si>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</si>
  <si>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</si>
  <si>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</si>
  <si>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</si>
  <si>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</si>
  <si>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</si>
  <si>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</si>
  <si>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</si>
  <si>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</si>
  <si>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</si>
  <si>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</si>
  <si>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</si>
  <si>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</si>
  <si>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</si>
  <si>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</si>
  <si>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</si>
  <si>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</si>
  <si>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</si>
  <si>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</si>
  <si>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</si>
  <si>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</si>
  <si>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</si>
  <si>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</si>
  <si>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</si>
  <si>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</si>
  <si>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</si>
  <si>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</si>
  <si>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</si>
  <si>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</si>
  <si>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</si>
  <si>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</si>
  <si>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</si>
  <si>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</si>
  <si>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</si>
  <si>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</si>
  <si>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</si>
  <si>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</si>
  <si>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</si>
  <si>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</si>
  <si>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</si>
  <si>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</si>
  <si>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</si>
  <si>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</si>
  <si>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</si>
  <si>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</si>
  <si>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</si>
  <si>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</si>
  <si>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</si>
  <si>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</si>
  <si>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</si>
  <si>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</si>
  <si>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</si>
  <si>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</si>
  <si>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</si>
  <si>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</si>
  <si>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</si>
  <si>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</si>
  <si>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</si>
  <si>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</si>
  <si>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</si>
  <si>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</si>
  <si>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</si>
  <si>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</si>
  <si>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</si>
  <si>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</si>
  <si>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</si>
  <si>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</si>
  <si>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</si>
  <si>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</si>
  <si>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</si>
  <si>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</si>
  <si>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</si>
  <si>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</si>
  <si>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</si>
  <si>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</si>
  <si>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</si>
  <si>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</si>
  <si>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</si>
  <si>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</si>
  <si>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</si>
  <si>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</si>
  <si>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</si>
  <si>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</si>
  <si>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</si>
  <si>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</si>
  <si>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</si>
  <si>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</si>
  <si>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</si>
  <si>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</si>
  <si>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</si>
  <si>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</si>
  <si>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</si>
  <si>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</si>
  <si>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</si>
  <si>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</si>
  <si>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</si>
  <si>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</si>
  <si>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</si>
  <si>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</si>
  <si>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</si>
  <si>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</si>
  <si>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</si>
  <si>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</si>
  <si>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</si>
  <si>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</si>
  <si>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</si>
  <si>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</si>
  <si>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</si>
  <si>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</si>
  <si>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</si>
  <si>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</si>
  <si>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</si>
  <si>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</si>
  <si>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</si>
  <si>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</si>
  <si>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</si>
  <si>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</si>
  <si>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</si>
  <si>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</si>
  <si>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</si>
  <si>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</si>
  <si>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</si>
  <si>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</si>
  <si>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</si>
  <si>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</si>
  <si>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</si>
  <si>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</si>
  <si>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</si>
  <si>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</si>
  <si>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</si>
  <si>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</si>
  <si>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</si>
  <si>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</si>
  <si>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</si>
  <si>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</si>
  <si>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</si>
  <si>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</si>
  <si>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</si>
  <si>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</si>
  <si>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</si>
  <si>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</si>
  <si>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</si>
  <si>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</si>
  <si>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</si>
  <si>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</si>
  <si>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</si>
  <si>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</si>
  <si>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</si>
  <si>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</si>
  <si>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</si>
  <si>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</si>
  <si>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</si>
  <si>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</si>
  <si>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</si>
  <si>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</si>
  <si>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</si>
  <si>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</si>
  <si>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</si>
  <si>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</si>
  <si>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</si>
  <si>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</si>
  <si>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</si>
  <si>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</si>
  <si>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</si>
  <si>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</si>
  <si>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</si>
  <si>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</si>
  <si>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</si>
  <si>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</si>
  <si>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</si>
  <si>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</si>
  <si>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</si>
  <si>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</si>
  <si>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</si>
  <si>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</si>
  <si>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</si>
  <si>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</si>
  <si>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</si>
  <si>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</si>
  <si>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</si>
  <si>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</si>
  <si>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</si>
  <si>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</si>
  <si>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</si>
  <si>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</si>
  <si>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</si>
  <si>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</si>
  <si>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</si>
  <si>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</si>
  <si>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</si>
  <si>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</si>
  <si>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</si>
  <si>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</si>
  <si>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</si>
  <si>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</si>
  <si>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</si>
  <si>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</si>
  <si>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</si>
  <si>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</si>
  <si>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</si>
  <si>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</si>
  <si>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</si>
  <si>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</si>
  <si>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</si>
  <si>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</si>
  <si>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</si>
  <si>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</si>
  <si>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</si>
  <si>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</si>
  <si>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</si>
  <si>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</si>
  <si>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</si>
  <si>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</si>
  <si>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</si>
  <si>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</si>
  <si>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</si>
  <si>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</si>
  <si>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</si>
  <si>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</si>
  <si>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</si>
  <si>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</si>
  <si>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</si>
  <si>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</si>
  <si>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</si>
  <si>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</si>
  <si>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</si>
  <si>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</si>
  <si>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</si>
  <si>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</si>
  <si>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</si>
  <si>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</si>
  <si>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</si>
  <si>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</si>
  <si>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</si>
  <si>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</si>
  <si>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</si>
  <si>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</si>
  <si>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</si>
  <si>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</si>
  <si>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</si>
  <si>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</si>
  <si>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</si>
  <si>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</si>
  <si>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</si>
  <si>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</si>
  <si>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</si>
  <si>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</si>
  <si>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</si>
  <si>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</si>
  <si>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</si>
  <si>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</si>
  <si>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</si>
  <si>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</si>
  <si>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</si>
  <si>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</si>
  <si>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</si>
  <si>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</si>
  <si>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</si>
  <si>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</si>
  <si>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</si>
  <si>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</si>
  <si>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</si>
  <si>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</si>
  <si>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</si>
  <si>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</si>
  <si>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</si>
  <si>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</si>
  <si>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</si>
  <si>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</si>
  <si>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</si>
  <si>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</si>
  <si>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</si>
  <si>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</si>
  <si>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</si>
  <si>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</si>
  <si>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</si>
  <si>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</si>
  <si>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</si>
  <si>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</si>
  <si>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</si>
  <si>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</si>
  <si>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</si>
  <si>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</si>
  <si>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</si>
  <si>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</si>
  <si>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</si>
  <si>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</si>
  <si>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</si>
  <si>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</si>
  <si>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</si>
  <si>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</si>
  <si>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</si>
  <si>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</si>
  <si>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</si>
  <si>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</si>
  <si>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</si>
  <si>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</si>
  <si>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</si>
  <si>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</si>
  <si>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</si>
  <si>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</si>
  <si>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</si>
  <si>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</si>
  <si>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</si>
  <si>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</si>
  <si>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</si>
  <si>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</si>
  <si>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</si>
  <si>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</si>
  <si>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</si>
  <si>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</si>
  <si>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</si>
  <si>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</si>
  <si>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</si>
  <si>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</si>
  <si>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</si>
  <si>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</si>
  <si>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</si>
  <si>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</si>
  <si>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</si>
  <si>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</si>
  <si>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</si>
  <si>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</si>
  <si>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</si>
  <si>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</si>
  <si>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</si>
  <si>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</si>
  <si>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</si>
  <si>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</si>
  <si>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</si>
  <si>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</si>
  <si>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</si>
  <si>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</si>
  <si>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</si>
  <si>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</si>
  <si>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</si>
  <si>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</si>
  <si>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</si>
  <si>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</si>
  <si>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</si>
  <si>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</si>
  <si>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</si>
  <si>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</si>
  <si>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</si>
  <si>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</si>
  <si>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</si>
  <si>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</si>
  <si>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</si>
  <si>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</si>
  <si>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</si>
  <si>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</si>
  <si>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</si>
  <si>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</si>
  <si>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</si>
  <si>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</si>
  <si>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</si>
  <si>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</si>
  <si>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</si>
  <si>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</si>
  <si>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</si>
  <si>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</si>
  <si>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</si>
  <si>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</si>
  <si>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</si>
  <si>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</si>
  <si>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</si>
  <si>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</si>
  <si>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</si>
  <si>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</si>
  <si>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</si>
  <si>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</si>
  <si>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</si>
  <si>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</si>
  <si>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</si>
  <si>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</si>
  <si>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</si>
  <si>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</si>
  <si>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</si>
  <si>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</si>
  <si>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</si>
  <si>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</si>
  <si>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</si>
  <si>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</si>
  <si>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</si>
  <si>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</si>
  <si>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</si>
  <si>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</si>
  <si>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</si>
  <si>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</si>
  <si>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</si>
  <si>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</si>
  <si>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</si>
  <si>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</si>
  <si>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</si>
  <si>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</si>
  <si>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</si>
  <si>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</si>
  <si>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</si>
  <si>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</si>
  <si>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</si>
  <si>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</si>
  <si>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</si>
  <si>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</si>
  <si>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</si>
  <si>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</si>
  <si>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</si>
  <si>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</si>
  <si>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</si>
  <si>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</si>
  <si>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</si>
  <si>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</si>
  <si>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</si>
  <si>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</si>
  <si>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</si>
  <si>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</si>
  <si>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</si>
  <si>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</si>
  <si>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</si>
  <si>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</si>
  <si>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</si>
  <si>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</si>
  <si>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</si>
  <si>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</si>
  <si>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</si>
  <si>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</si>
  <si>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</si>
  <si>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</si>
  <si>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</si>
  <si>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</si>
  <si>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</si>
  <si>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</si>
  <si>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</si>
  <si>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</si>
  <si>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</si>
  <si>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</si>
  <si>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</si>
  <si>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</si>
  <si>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</si>
  <si>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</si>
  <si>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</si>
  <si>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</si>
  <si>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</si>
  <si>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</si>
  <si>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</si>
  <si>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</si>
  <si>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</si>
  <si>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</si>
  <si>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</si>
  <si>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</si>
  <si>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</si>
  <si>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</si>
  <si>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</si>
  <si>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</si>
  <si>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</si>
  <si>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</si>
  <si>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</si>
  <si>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</si>
  <si>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</si>
  <si>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</si>
  <si>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</si>
  <si>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</si>
  <si>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</si>
  <si>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</si>
  <si>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</si>
  <si>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</si>
  <si>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</si>
  <si>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</si>
  <si>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</si>
  <si>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</si>
  <si>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</si>
  <si>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</si>
  <si>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</si>
  <si>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</si>
  <si>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</si>
  <si>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</si>
  <si>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</si>
  <si>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</si>
  <si>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</si>
  <si>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</si>
  <si>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</si>
  <si>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</si>
  <si>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</si>
  <si>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</si>
  <si>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</si>
  <si>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</si>
  <si>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</si>
  <si>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</si>
  <si>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</si>
  <si>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</si>
  <si>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</si>
  <si>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</si>
  <si>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</si>
  <si>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</si>
  <si>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</si>
  <si>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</si>
  <si>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</si>
  <si>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</si>
  <si>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</si>
  <si>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</si>
  <si>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</si>
  <si>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</si>
  <si>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</si>
  <si>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</si>
  <si>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</si>
  <si>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</si>
  <si>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</si>
  <si>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</si>
  <si>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</si>
  <si>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</si>
  <si>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</si>
  <si>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</si>
  <si>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</si>
  <si>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</si>
  <si>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</si>
  <si>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</si>
  <si>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</si>
  <si>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</si>
  <si>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</si>
  <si>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</si>
  <si>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</si>
  <si>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</si>
  <si>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</si>
  <si>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</si>
  <si>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</si>
  <si>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</si>
  <si>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</si>
  <si>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</si>
  <si>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</si>
  <si>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</si>
  <si>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</si>
  <si>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</si>
  <si>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</si>
  <si>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</si>
  <si>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</si>
  <si>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</si>
  <si>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</si>
  <si>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</si>
  <si>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</si>
  <si>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</si>
  <si>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</si>
  <si>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</si>
  <si>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</si>
  <si>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</si>
  <si>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</si>
  <si>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</si>
  <si>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</si>
  <si>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</si>
  <si>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</si>
  <si>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</si>
  <si>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</si>
  <si>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</si>
  <si>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</si>
  <si>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</si>
  <si>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</si>
  <si>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</si>
  <si>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</si>
  <si>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</si>
  <si>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</si>
  <si>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</si>
  <si>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</si>
  <si>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</si>
  <si>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</si>
  <si>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</si>
  <si>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</si>
  <si>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</si>
  <si>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</si>
  <si>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</si>
  <si>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</si>
  <si>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</si>
  <si>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</si>
  <si>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</si>
  <si>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</si>
  <si>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</si>
  <si>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</si>
  <si>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</si>
  <si>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</si>
  <si>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</si>
  <si>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</si>
  <si>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</si>
  <si>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</si>
  <si>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</si>
  <si>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</si>
  <si>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</si>
  <si>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</si>
  <si>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</si>
  <si>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</si>
  <si>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</si>
  <si>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</si>
  <si>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</si>
  <si>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</si>
  <si>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</si>
  <si>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</si>
  <si>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</si>
  <si>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</si>
  <si>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</si>
  <si>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</si>
  <si>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</si>
  <si>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</si>
  <si>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</si>
  <si>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</si>
  <si>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</si>
  <si>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</si>
  <si>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</si>
  <si>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</si>
  <si>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</si>
  <si>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</si>
  <si>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</si>
  <si>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</si>
  <si>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</si>
  <si>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</si>
  <si>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</si>
  <si>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</si>
  <si>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</si>
  <si>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</si>
  <si>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</si>
  <si>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</si>
  <si>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</si>
  <si>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</si>
  <si>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</si>
  <si>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</si>
  <si>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</si>
  <si>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</si>
  <si>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</si>
  <si>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</si>
  <si>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</si>
  <si>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</si>
  <si>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</si>
  <si>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</si>
  <si>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</si>
  <si>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</si>
  <si>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</si>
  <si>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</si>
  <si>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</si>
  <si>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</si>
  <si>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</si>
  <si>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</si>
  <si>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</si>
  <si>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</si>
  <si>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</si>
  <si>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</si>
  <si>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</si>
  <si>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</si>
  <si>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</si>
  <si>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</si>
  <si>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</si>
  <si>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</si>
  <si>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</si>
  <si>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</si>
  <si>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</si>
  <si>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</si>
  <si>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</si>
  <si>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</si>
  <si>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</si>
  <si>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</si>
  <si>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</si>
  <si>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</si>
  <si>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</si>
  <si>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</si>
  <si>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</si>
  <si>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</si>
  <si>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</si>
  <si>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</si>
  <si>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</si>
  <si>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</si>
  <si>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</si>
  <si>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</si>
  <si>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</si>
  <si>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</si>
  <si>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</si>
  <si>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</si>
  <si>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</si>
  <si>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</si>
  <si>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</si>
  <si>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</si>
  <si>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</si>
  <si>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</si>
  <si>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</si>
  <si>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</si>
  <si>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</si>
  <si>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</si>
  <si>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</si>
  <si>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</si>
  <si>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</si>
  <si>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</si>
  <si>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</si>
  <si>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</si>
  <si>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</si>
  <si>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</si>
  <si>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</si>
  <si>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</si>
  <si>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</si>
  <si>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</si>
  <si>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</si>
  <si>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</si>
  <si>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</si>
  <si>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</si>
  <si>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</si>
  <si>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</si>
  <si>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</si>
  <si>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</si>
  <si>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</si>
  <si>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</si>
  <si>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</si>
  <si>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</si>
  <si>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</si>
  <si>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</si>
  <si>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</si>
  <si>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</si>
  <si>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</si>
  <si>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</si>
  <si>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</si>
  <si>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</si>
  <si>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</si>
  <si>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</si>
  <si>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</si>
  <si>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</si>
  <si>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</si>
  <si>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</si>
  <si>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</si>
  <si>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</si>
  <si>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</si>
  <si>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</si>
  <si>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</si>
  <si>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</si>
  <si>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</si>
  <si>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</si>
  <si>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</si>
  <si>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</si>
  <si>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</si>
  <si>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</si>
  <si>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</si>
  <si>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</si>
  <si>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</si>
  <si>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</si>
  <si>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</si>
  <si>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</si>
  <si>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</si>
  <si>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</si>
  <si>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</si>
  <si>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</si>
  <si>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</si>
  <si>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</si>
  <si>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</si>
  <si>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</si>
  <si>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</si>
  <si>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</si>
  <si>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</si>
  <si>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</si>
  <si>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</si>
  <si>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</si>
  <si>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</si>
  <si>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</si>
  <si>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</si>
  <si>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</si>
  <si>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</si>
  <si>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</si>
  <si>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</si>
  <si>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</si>
  <si>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</si>
  <si>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</si>
  <si>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</si>
  <si>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</si>
  <si>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</si>
  <si>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</si>
  <si>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</si>
  <si>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</si>
  <si>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</si>
  <si>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</si>
  <si>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</si>
  <si>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</si>
  <si>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</si>
  <si>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</si>
  <si>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</si>
  <si>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</si>
  <si>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</si>
  <si>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</si>
  <si>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</si>
  <si>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</si>
  <si>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</si>
  <si>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</si>
  <si>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</si>
  <si>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</si>
  <si>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</si>
  <si>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</si>
  <si>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</si>
  <si>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</si>
  <si>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</si>
  <si>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</si>
  <si>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</si>
  <si>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</si>
  <si>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</si>
  <si>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</si>
  <si>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</si>
  <si>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</si>
  <si>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</si>
  <si>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</si>
  <si>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</si>
  <si>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</si>
  <si>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</si>
  <si>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</si>
  <si>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</si>
  <si>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</si>
  <si>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</si>
  <si>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</si>
  <si>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</si>
  <si>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</si>
  <si>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</si>
  <si>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</si>
  <si>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</si>
  <si>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</si>
  <si>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</si>
  <si>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</si>
  <si>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</si>
  <si>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</si>
  <si>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</si>
  <si>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</si>
  <si>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</si>
  <si>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</si>
  <si>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</si>
  <si>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</si>
  <si>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</si>
  <si>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</si>
  <si>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</si>
  <si>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</si>
  <si>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</si>
  <si>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</si>
  <si>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</si>
  <si>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</si>
  <si>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</si>
  <si>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</si>
  <si>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</si>
  <si>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</si>
  <si>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</si>
  <si>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</si>
  <si>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</si>
  <si>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</si>
  <si>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</si>
  <si>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</si>
  <si>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</si>
  <si>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</si>
  <si>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</si>
  <si>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</si>
  <si>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</si>
  <si>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</si>
  <si>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</si>
  <si>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</si>
  <si>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</si>
  <si>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</si>
  <si>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</si>
  <si>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</si>
  <si>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</si>
  <si>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</si>
  <si>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</si>
  <si>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</si>
  <si>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</si>
  <si>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</si>
  <si>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</si>
  <si>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</si>
  <si>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</si>
  <si>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</si>
  <si>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</si>
  <si>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</si>
  <si>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</si>
  <si>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</si>
  <si>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</si>
  <si>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</si>
  <si>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</si>
  <si>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</si>
  <si>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</si>
  <si>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</si>
  <si>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</si>
  <si>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</si>
  <si>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</si>
  <si>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</si>
  <si>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</si>
  <si>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</si>
  <si>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</si>
  <si>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</si>
  <si>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</si>
  <si>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</si>
  <si>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</si>
  <si>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</si>
  <si>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</si>
  <si>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</si>
  <si>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</si>
  <si>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</si>
  <si>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</si>
  <si>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</si>
  <si>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</si>
  <si>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</si>
  <si>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</si>
  <si>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</si>
  <si>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</si>
  <si>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</si>
  <si>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</si>
  <si>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</si>
  <si>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</si>
  <si>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</si>
  <si>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</si>
  <si>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</si>
  <si>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</si>
  <si>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</si>
  <si>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</si>
  <si>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</si>
  <si>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</si>
  <si>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</si>
  <si>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</si>
  <si>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</si>
  <si>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</si>
  <si>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</si>
  <si>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</si>
  <si>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</si>
  <si>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</si>
  <si>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</si>
  <si>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</si>
  <si>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</si>
  <si>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</si>
  <si>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</si>
  <si>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</si>
  <si>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</si>
  <si>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</si>
  <si>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</si>
  <si>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</si>
  <si>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</si>
  <si>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</si>
  <si>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</si>
  <si>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</si>
  <si>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</si>
  <si>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</si>
  <si>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</si>
  <si>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</si>
  <si>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</si>
  <si>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</si>
  <si>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</si>
  <si>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</si>
  <si>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</si>
  <si>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</si>
  <si>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</si>
  <si>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</si>
  <si>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</si>
  <si>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</si>
  <si>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</si>
  <si>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</si>
  <si>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</si>
  <si>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</si>
  <si>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</si>
  <si>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</si>
  <si>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</si>
  <si>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</si>
  <si>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</si>
  <si>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</si>
  <si>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</si>
  <si>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</si>
  <si>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</si>
  <si>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</si>
  <si>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</si>
  <si>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</si>
  <si>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</si>
  <si>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</si>
  <si>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</si>
  <si>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</si>
  <si>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</si>
  <si>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</si>
  <si>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</si>
  <si>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</si>
  <si>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</si>
  <si>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</si>
  <si>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</si>
  <si>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</si>
  <si>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</si>
  <si>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</si>
  <si>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</si>
  <si>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</si>
  <si>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</si>
  <si>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</si>
  <si>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</si>
  <si>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</si>
  <si>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</si>
  <si>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</si>
  <si>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</si>
  <si>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</si>
  <si>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</si>
  <si>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</si>
  <si>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</si>
  <si>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</si>
  <si>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</si>
  <si>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</si>
  <si>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</si>
  <si>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</si>
  <si>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</si>
  <si>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</si>
  <si>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</si>
  <si>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</si>
  <si>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</si>
  <si>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</si>
  <si>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</si>
  <si>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</si>
  <si>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</si>
  <si>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</si>
  <si>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</si>
  <si>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</si>
  <si>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</si>
  <si>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</si>
  <si>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</si>
  <si>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</si>
  <si>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</si>
  <si>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</si>
  <si>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</si>
  <si>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</si>
  <si>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</si>
  <si>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</si>
  <si>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</si>
  <si>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</si>
  <si>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</si>
  <si>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</si>
  <si>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</si>
  <si>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</si>
  <si>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</si>
  <si>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</si>
  <si>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</si>
  <si>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</si>
  <si>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</si>
  <si>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</si>
  <si>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</si>
  <si>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</si>
  <si>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</si>
  <si>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</si>
  <si>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</si>
  <si>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</si>
  <si>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</si>
  <si>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</si>
  <si>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</si>
  <si>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</si>
  <si>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</si>
  <si>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</si>
  <si>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</si>
  <si>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</si>
  <si>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</si>
  <si>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</si>
  <si>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</si>
  <si>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</si>
  <si>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</si>
  <si>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</si>
  <si>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</si>
  <si>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</si>
  <si>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</si>
  <si>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</si>
  <si>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</si>
  <si>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</si>
  <si>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</si>
  <si>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</si>
  <si>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</si>
  <si>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</si>
  <si>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</si>
  <si>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</si>
  <si>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</si>
  <si>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</si>
  <si>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</si>
  <si>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</si>
  <si>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</si>
  <si>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</si>
  <si>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</si>
  <si>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</si>
  <si>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</si>
  <si>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</si>
  <si>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</si>
  <si>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</si>
  <si>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</si>
  <si>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</si>
  <si>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</si>
  <si>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</si>
  <si>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</si>
  <si>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</si>
  <si>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</si>
  <si>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</si>
  <si>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</si>
  <si>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</si>
  <si>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</si>
  <si>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</si>
  <si>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</si>
  <si>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</si>
  <si>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</si>
  <si>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</si>
  <si>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</si>
  <si>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</si>
  <si>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</si>
  <si>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</si>
  <si>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</si>
  <si>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</si>
  <si>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</si>
  <si>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</si>
  <si>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</si>
  <si>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</si>
  <si>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</si>
  <si>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</si>
  <si>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</si>
  <si>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</si>
  <si>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</si>
  <si>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</si>
  <si>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</si>
  <si>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</si>
  <si>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</si>
  <si>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</si>
  <si>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</si>
  <si>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</si>
  <si>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</si>
  <si>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</si>
  <si>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</si>
  <si>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</si>
  <si>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</si>
  <si>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</si>
  <si>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</si>
  <si>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</si>
  <si>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</si>
  <si>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</si>
  <si>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</si>
  <si>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</si>
  <si>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</si>
  <si>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</si>
  <si>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</si>
  <si>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</si>
  <si>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</si>
  <si>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</si>
  <si>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</si>
  <si>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</si>
  <si>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</si>
  <si>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</si>
  <si>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</si>
  <si>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</si>
  <si>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</si>
  <si>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</si>
  <si>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</si>
  <si>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</si>
  <si>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</si>
  <si>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</si>
  <si>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</si>
  <si>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</si>
  <si>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</si>
  <si>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</si>
  <si>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</si>
  <si>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</si>
  <si>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</si>
  <si>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</si>
  <si>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</si>
  <si>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</si>
  <si>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</si>
  <si>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</si>
  <si>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</si>
  <si>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</si>
  <si>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</si>
  <si>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</si>
  <si>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</si>
  <si>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</si>
  <si>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</si>
  <si>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</si>
  <si>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</si>
  <si>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</si>
  <si>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</si>
  <si>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</si>
  <si>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</si>
  <si>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</si>
  <si>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</si>
  <si>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</si>
  <si>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</si>
  <si>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</si>
  <si>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</si>
  <si>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</si>
  <si>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</si>
  <si>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</si>
  <si>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</si>
  <si>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</si>
  <si>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</si>
  <si>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</si>
  <si>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</si>
  <si>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</si>
  <si>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</si>
  <si>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</si>
  <si>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</si>
  <si>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</si>
  <si>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</si>
  <si>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</si>
  <si>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</si>
  <si>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</si>
  <si>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</si>
  <si>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</si>
  <si>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</si>
  <si>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</si>
  <si>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</si>
  <si>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</si>
  <si>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</si>
  <si>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</si>
  <si>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</si>
  <si>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</si>
  <si>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</si>
  <si>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</si>
  <si>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</si>
  <si>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</si>
  <si>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</si>
  <si>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</si>
  <si>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</si>
  <si>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</si>
  <si>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</si>
  <si>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</si>
  <si>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</si>
  <si>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</si>
  <si>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</si>
  <si>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</si>
  <si>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</si>
  <si>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</si>
  <si>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</si>
  <si>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</si>
  <si>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</si>
  <si>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</si>
  <si>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</si>
  <si>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</si>
  <si>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</si>
  <si>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</si>
  <si>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</si>
  <si>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</si>
  <si>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</si>
  <si>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</si>
  <si>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</si>
  <si>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</si>
  <si>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</si>
  <si>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</si>
  <si>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</si>
  <si>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</si>
  <si>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</si>
  <si>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</si>
  <si>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</si>
  <si>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</si>
  <si>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</si>
  <si>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</si>
  <si>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</si>
  <si>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</si>
  <si>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</si>
  <si>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</si>
  <si>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</si>
  <si>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</si>
  <si>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</si>
  <si>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</si>
  <si>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</si>
  <si>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</si>
  <si>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</si>
  <si>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</si>
  <si>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</si>
  <si>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</si>
  <si>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</si>
  <si>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</si>
  <si>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</si>
  <si>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</si>
  <si>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</si>
  <si>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</si>
  <si>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</si>
  <si>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</si>
  <si>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</si>
  <si>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</si>
  <si>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</si>
  <si>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</si>
  <si>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</si>
  <si>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</si>
  <si>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</si>
  <si>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</si>
  <si>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</si>
  <si>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</si>
  <si>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</si>
  <si>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</si>
  <si>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</si>
  <si>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</si>
  <si>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</si>
  <si>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</si>
  <si>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</si>
  <si>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</si>
  <si>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</si>
  <si>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</si>
  <si>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</si>
  <si>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</si>
  <si>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</si>
  <si>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</si>
  <si>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</si>
  <si>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</si>
  <si>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</si>
  <si>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</si>
  <si>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</si>
  <si>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</si>
  <si>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</si>
  <si>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</si>
  <si>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</si>
  <si>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</si>
  <si>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</si>
  <si>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</si>
  <si>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</si>
  <si>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</si>
  <si>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</si>
  <si>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</si>
  <si>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</si>
  <si>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</si>
  <si>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</si>
  <si>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</si>
  <si>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</si>
  <si>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</si>
  <si>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</si>
  <si>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</si>
  <si>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</si>
  <si>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</si>
  <si>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</si>
  <si>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</si>
  <si>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</si>
  <si>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</si>
  <si>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</si>
  <si>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</si>
  <si>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</si>
  <si>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</si>
  <si>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</si>
  <si>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</si>
  <si>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</si>
  <si>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</si>
  <si>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</si>
  <si>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</si>
  <si>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</si>
  <si>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</si>
  <si>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</si>
  <si>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</si>
  <si>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</si>
  <si>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</si>
  <si>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</si>
  <si>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</si>
  <si>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</si>
  <si>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</si>
  <si>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</si>
  <si>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</si>
  <si>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</si>
  <si>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</si>
  <si>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</si>
  <si>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</si>
  <si>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</si>
  <si>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</si>
  <si>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</si>
  <si>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</si>
  <si>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</si>
  <si>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</si>
  <si>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</si>
  <si>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</si>
  <si>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</si>
  <si>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</si>
  <si>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</si>
  <si>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</si>
  <si>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</si>
  <si>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</si>
  <si>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</si>
  <si>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</si>
  <si>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</si>
  <si>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</si>
  <si>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</si>
  <si>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</si>
  <si>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</si>
  <si>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</si>
  <si>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</si>
  <si>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</si>
  <si>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</si>
  <si>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</si>
  <si>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</si>
  <si>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</si>
  <si>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</si>
  <si>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</si>
  <si>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</si>
  <si>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</si>
  <si>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</si>
  <si>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</si>
  <si>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</si>
  <si>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</si>
  <si>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</si>
  <si>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</si>
  <si>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</si>
  <si>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</si>
  <si>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</si>
  <si>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</si>
  <si>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</si>
  <si>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</si>
  <si>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</si>
  <si>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</si>
  <si>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</si>
  <si>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</si>
  <si>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</si>
  <si>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</si>
  <si>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</si>
  <si>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</si>
  <si>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</si>
  <si>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</si>
  <si>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</si>
  <si>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</si>
  <si>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</si>
  <si>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</si>
  <si>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</si>
  <si>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</si>
  <si>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</si>
  <si>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</si>
  <si>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</si>
  <si>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</si>
  <si>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</si>
  <si>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</si>
  <si>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</si>
  <si>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</si>
  <si>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</si>
  <si>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</si>
  <si>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</si>
  <si>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</si>
  <si>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</si>
  <si>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</si>
  <si>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</si>
  <si>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</si>
  <si>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</si>
  <si>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</si>
  <si>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</si>
  <si>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</si>
  <si>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</si>
  <si>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</si>
  <si>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</si>
  <si>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</si>
  <si>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</si>
  <si>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</si>
  <si>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</si>
  <si>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</si>
  <si>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</si>
  <si>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</si>
  <si>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</si>
  <si>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</si>
  <si>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</si>
  <si>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</si>
  <si>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</si>
  <si>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</si>
  <si>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</si>
  <si>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</si>
  <si>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</si>
  <si>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</si>
  <si>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</si>
  <si>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</si>
  <si>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</si>
  <si>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</si>
  <si>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</si>
  <si>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</si>
  <si>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</si>
  <si>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</si>
  <si>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</si>
  <si>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</si>
  <si>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</si>
  <si>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</si>
  <si>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</si>
  <si>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</si>
  <si>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</si>
  <si>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</si>
  <si>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</si>
  <si>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</si>
  <si>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</si>
  <si>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</si>
  <si>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</si>
  <si>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</si>
  <si>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</si>
  <si>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</si>
  <si>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</si>
  <si>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</si>
  <si>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</si>
  <si>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</si>
  <si>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</si>
  <si>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</si>
  <si>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</si>
  <si>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</si>
  <si>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</si>
  <si>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</si>
  <si>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</si>
  <si>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</si>
  <si>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</si>
  <si>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</si>
  <si>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</si>
  <si>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</si>
  <si>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</si>
  <si>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</si>
  <si>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</si>
  <si>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</si>
  <si>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</si>
  <si>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</si>
  <si>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</si>
  <si>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</si>
  <si>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</si>
  <si>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</si>
  <si>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</si>
  <si>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</si>
  <si>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</si>
  <si>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</si>
  <si>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</si>
  <si>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</si>
  <si>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</si>
  <si>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</si>
  <si>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</si>
  <si>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</si>
  <si>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</si>
  <si>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</si>
  <si>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</si>
  <si>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</si>
  <si>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</si>
  <si>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</si>
  <si>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</si>
  <si>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</si>
  <si>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</si>
  <si>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</si>
  <si>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</si>
  <si>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</si>
  <si>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</si>
  <si>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</si>
  <si>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</si>
  <si>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</si>
  <si>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</si>
  <si>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</si>
  <si>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</si>
  <si>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</si>
  <si>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</si>
  <si>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</si>
  <si>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</si>
  <si>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</si>
  <si>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</si>
  <si>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</si>
  <si>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</si>
  <si>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</si>
  <si>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</si>
  <si>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</si>
  <si>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</si>
  <si>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</si>
  <si>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</si>
  <si>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</si>
  <si>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</si>
  <si>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</si>
  <si>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</si>
  <si>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</si>
  <si>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</si>
  <si>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</si>
  <si>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</si>
  <si>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</si>
  <si>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</si>
  <si>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</si>
  <si>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</si>
  <si>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</si>
  <si>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</si>
  <si>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</si>
  <si>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</si>
  <si>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</si>
  <si>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</si>
  <si>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</si>
  <si>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</si>
  <si>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</si>
  <si>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</si>
  <si>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</si>
  <si>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</si>
  <si>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</si>
  <si>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</si>
  <si>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</si>
  <si>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</si>
  <si>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</si>
  <si>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</si>
  <si>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</si>
  <si>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</si>
  <si>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</si>
  <si>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</si>
  <si>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</si>
  <si>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</si>
  <si>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</si>
  <si>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</si>
  <si>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</si>
  <si>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</si>
  <si>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</si>
  <si>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</si>
  <si>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</si>
  <si>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</si>
  <si>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</si>
  <si>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</si>
  <si>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</si>
  <si>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</si>
  <si>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</si>
  <si>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</si>
  <si>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</si>
  <si>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</si>
  <si>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</si>
  <si>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</si>
  <si>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</si>
  <si>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</si>
  <si>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</si>
  <si>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</si>
  <si>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</si>
  <si>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</si>
  <si>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</si>
  <si>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</si>
  <si>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</si>
  <si>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</si>
  <si>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</si>
  <si>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</si>
  <si>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</si>
  <si>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</si>
  <si>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</si>
  <si>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</si>
  <si>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</si>
  <si>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</si>
  <si>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</si>
  <si>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</si>
  <si>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</si>
  <si>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</si>
  <si>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</si>
  <si>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</si>
  <si>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</si>
  <si>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</si>
  <si>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</si>
  <si>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</si>
  <si>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</si>
  <si>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</si>
  <si>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</si>
  <si>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</si>
  <si>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</si>
  <si>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</si>
  <si>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</si>
  <si>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</si>
  <si>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</si>
  <si>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</si>
  <si>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</si>
  <si>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</si>
  <si>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</si>
  <si>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</si>
  <si>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</si>
  <si>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</si>
  <si>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</si>
  <si>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</si>
  <si>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</si>
  <si>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</si>
  <si>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</si>
  <si>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</si>
  <si>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</si>
  <si>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</si>
  <si>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</si>
  <si>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</si>
  <si>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</si>
  <si>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</si>
  <si>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</si>
  <si>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</si>
  <si>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</si>
  <si>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</si>
  <si>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</si>
  <si>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</si>
  <si>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</si>
  <si>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</si>
  <si>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</si>
  <si>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</si>
  <si>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</si>
  <si>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</si>
  <si>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</si>
  <si>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</si>
  <si>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</si>
  <si>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</si>
  <si>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</si>
  <si>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</si>
  <si>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</si>
  <si>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</si>
  <si>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</si>
  <si>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</si>
  <si>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</si>
  <si>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</si>
  <si>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</si>
  <si>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</si>
  <si>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</si>
  <si>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</si>
  <si>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</si>
  <si>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</si>
  <si>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</si>
  <si>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</si>
  <si>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</si>
  <si>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</si>
  <si>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</si>
  <si>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</si>
  <si>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</si>
  <si>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</si>
  <si>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</si>
  <si>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</si>
  <si>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</si>
  <si>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</si>
  <si>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</si>
  <si>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</si>
  <si>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</si>
  <si>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</si>
  <si>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</si>
  <si>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</si>
  <si>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</si>
  <si>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</si>
  <si>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</si>
  <si>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</si>
  <si>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</si>
  <si>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</si>
  <si>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</si>
  <si>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</si>
  <si>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</si>
  <si>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</si>
  <si>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</si>
  <si>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</si>
  <si>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</si>
  <si>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</si>
  <si>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</si>
  <si>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</si>
  <si>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</si>
  <si>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</si>
  <si>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</si>
  <si>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</si>
  <si>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</si>
  <si>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</si>
  <si>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</si>
  <si>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</si>
  <si>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</si>
  <si>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</si>
  <si>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</si>
  <si>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</si>
  <si>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</si>
  <si>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</si>
  <si>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</si>
  <si>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</si>
  <si>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</si>
  <si>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</si>
  <si>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</si>
  <si>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</si>
  <si>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</si>
  <si>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</si>
  <si>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</si>
  <si>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</si>
  <si>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</si>
  <si>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</si>
  <si>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</si>
  <si>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</si>
  <si>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</si>
  <si>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</si>
  <si>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</si>
  <si>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</si>
  <si>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</si>
  <si>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</si>
  <si>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</si>
  <si>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</si>
  <si>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</si>
  <si>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</si>
  <si>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</si>
  <si>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</si>
  <si>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</si>
  <si>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</si>
  <si>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</si>
  <si>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</si>
  <si>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</si>
  <si>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</si>
  <si>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</si>
  <si>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</si>
  <si>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</si>
  <si>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</si>
  <si>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</si>
  <si>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</si>
  <si>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</si>
  <si>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</si>
  <si>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</si>
  <si>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</si>
  <si>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</si>
  <si>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</si>
  <si>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</si>
  <si>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</si>
  <si>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</si>
  <si>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</si>
  <si>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</si>
  <si>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</si>
  <si>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</si>
  <si>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</si>
  <si>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</si>
  <si>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</si>
  <si>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</si>
  <si>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</si>
  <si>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</si>
  <si>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</si>
  <si>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</si>
  <si>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</si>
  <si>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</si>
  <si>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</si>
  <si>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</si>
  <si>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</si>
  <si>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</si>
  <si>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</si>
  <si>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</si>
  <si>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</si>
  <si>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</si>
  <si>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</si>
  <si>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</si>
  <si>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</si>
  <si>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</si>
  <si>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</si>
  <si>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</si>
  <si>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</si>
  <si>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</si>
  <si>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</si>
  <si>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</si>
  <si>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</si>
  <si>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</si>
  <si>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</si>
  <si>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</si>
  <si>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</si>
  <si>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</si>
  <si>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</si>
  <si>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</si>
  <si>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</si>
  <si>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</si>
  <si>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</si>
  <si>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</si>
  <si>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</si>
  <si>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</si>
  <si>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</si>
  <si>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</si>
  <si>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</si>
  <si>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</si>
  <si>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</si>
  <si>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</si>
  <si>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</si>
  <si>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</si>
  <si>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</si>
  <si>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</si>
  <si>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</si>
  <si>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</si>
  <si>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</si>
  <si>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</si>
  <si>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</si>
  <si>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</si>
  <si>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</si>
  <si>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</si>
  <si>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</si>
  <si>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</si>
  <si>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</si>
  <si>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</si>
  <si>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</si>
  <si>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</si>
  <si>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</si>
  <si>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</si>
  <si>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</si>
  <si>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</si>
  <si>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</si>
  <si>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</si>
  <si>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</si>
  <si>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</si>
  <si>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</si>
  <si>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</si>
  <si>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</si>
  <si>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</si>
  <si>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</si>
  <si>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</si>
  <si>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</si>
  <si>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</si>
  <si>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</si>
  <si>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</si>
  <si>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</si>
  <si>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</si>
  <si>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</si>
  <si>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</si>
  <si>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</si>
  <si>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</si>
  <si>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</si>
  <si>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</si>
  <si>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</si>
  <si>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</si>
  <si>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</si>
  <si>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</si>
  <si>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</si>
  <si>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</si>
  <si>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</si>
  <si>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</si>
  <si>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</si>
  <si>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</si>
  <si>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</si>
  <si>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</si>
  <si>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</si>
  <si>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</si>
  <si>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</si>
  <si>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</si>
  <si>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</si>
  <si>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</si>
  <si>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</si>
  <si>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</si>
  <si>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</si>
  <si>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</si>
  <si>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</si>
  <si>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</si>
  <si>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</si>
  <si>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</si>
  <si>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</si>
  <si>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</si>
  <si>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</si>
  <si>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</si>
  <si>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</si>
  <si>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</si>
  <si>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</si>
  <si>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</si>
  <si>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</si>
  <si>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</si>
  <si>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</si>
  <si>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</si>
  <si>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</si>
  <si>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</si>
  <si>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</si>
  <si>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</si>
  <si>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</si>
  <si>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</si>
  <si>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</si>
  <si>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</si>
  <si>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</si>
  <si>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</si>
  <si>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</si>
  <si>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</si>
  <si>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</si>
  <si>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</si>
  <si>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</si>
  <si>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</si>
  <si>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</si>
  <si>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</si>
  <si>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</si>
  <si>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</si>
  <si>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</si>
  <si>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</si>
  <si>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</si>
  <si>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</si>
  <si>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</si>
  <si>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</si>
  <si>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</si>
  <si>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</si>
  <si>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</si>
  <si>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</si>
  <si>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</si>
  <si>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</si>
  <si>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</si>
  <si>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</si>
  <si>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</si>
  <si>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</si>
  <si>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</si>
  <si>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</si>
  <si>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</si>
  <si>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</si>
  <si>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</si>
  <si>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</si>
  <si>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</si>
  <si>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</si>
  <si>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</si>
  <si>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</si>
  <si>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</si>
  <si>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</si>
  <si>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</si>
  <si>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</si>
  <si>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</si>
  <si>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</si>
  <si>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</si>
  <si>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</si>
  <si>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</si>
  <si>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</si>
  <si>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</si>
  <si>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</si>
  <si>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</si>
  <si>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</si>
  <si>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</si>
  <si>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</si>
  <si>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</si>
  <si>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</si>
  <si>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</si>
  <si>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</si>
  <si>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</si>
  <si>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</si>
  <si>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</si>
  <si>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</si>
  <si>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</si>
  <si>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</si>
  <si>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</si>
  <si>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</si>
  <si>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</si>
  <si>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</si>
  <si>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</si>
  <si>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</si>
  <si>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</si>
  <si>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</si>
  <si>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</si>
  <si>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</si>
  <si>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</si>
  <si>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</si>
  <si>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</si>
  <si>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</si>
  <si>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</si>
  <si>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</si>
  <si>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</si>
  <si>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</si>
  <si>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</si>
  <si>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</si>
  <si>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</si>
  <si>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</si>
  <si>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</si>
  <si>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</si>
  <si>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</si>
  <si>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</si>
  <si>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</si>
  <si>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</si>
  <si>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</si>
  <si>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</si>
  <si>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</si>
  <si>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</si>
  <si>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</si>
  <si>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</si>
  <si>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</si>
  <si>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</si>
  <si>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</si>
  <si>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</si>
  <si>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</si>
  <si>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</si>
  <si>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</si>
  <si>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</si>
  <si>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</si>
  <si>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</si>
  <si>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</si>
  <si>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</si>
  <si>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</si>
  <si>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</si>
  <si>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</si>
  <si>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</si>
  <si>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</si>
  <si>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</si>
  <si>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</si>
  <si>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</si>
  <si>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</si>
  <si>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</si>
  <si>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</si>
  <si>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</si>
  <si>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</si>
  <si>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</si>
  <si>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</si>
  <si>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</si>
  <si>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</si>
  <si>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</si>
  <si>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</si>
  <si>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</si>
  <si>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</si>
  <si>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</si>
  <si>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</si>
  <si>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</si>
  <si>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</si>
  <si>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</si>
  <si>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</si>
  <si>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</si>
  <si>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</si>
  <si>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</si>
  <si>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</si>
  <si>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</si>
  <si>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</si>
  <si>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</si>
  <si>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</si>
  <si>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</si>
  <si>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</si>
  <si>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</si>
  <si>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</si>
  <si>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</si>
  <si>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</si>
  <si>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</si>
  <si>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</si>
  <si>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</si>
  <si>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</si>
  <si>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</si>
  <si>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</si>
  <si>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</si>
  <si>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</si>
  <si>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</si>
  <si>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</si>
  <si>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</si>
  <si>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</si>
  <si>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</si>
  <si>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</si>
  <si>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</si>
  <si>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</si>
  <si>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</si>
  <si>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</si>
  <si>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</si>
  <si>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</si>
  <si>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</si>
  <si>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</si>
  <si>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</si>
  <si>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</si>
  <si>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</si>
  <si>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</si>
  <si>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</si>
  <si>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</si>
  <si>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</si>
  <si>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</si>
  <si>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</si>
  <si>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</si>
  <si>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</si>
  <si>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</si>
  <si>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</si>
  <si>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</si>
  <si>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</si>
  <si>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</si>
  <si>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</si>
  <si>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</si>
  <si>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</si>
  <si>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</si>
  <si>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</si>
  <si>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</si>
  <si>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</si>
  <si>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</si>
  <si>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</si>
  <si>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</si>
  <si>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</si>
  <si>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</si>
  <si>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</si>
  <si>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</si>
  <si>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</si>
  <si>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</si>
  <si>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</si>
  <si>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</si>
  <si>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</si>
  <si>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</si>
  <si>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</si>
  <si>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</si>
  <si>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</si>
  <si>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</si>
  <si>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</si>
  <si>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</si>
  <si>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</si>
  <si>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</si>
  <si>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</si>
  <si>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</si>
  <si>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</si>
  <si>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</si>
  <si>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</si>
  <si>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</si>
  <si>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</si>
  <si>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</si>
  <si>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</si>
  <si>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</si>
  <si>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</si>
  <si>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</si>
  <si>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</si>
  <si>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</si>
  <si>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</si>
  <si>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</si>
  <si>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</si>
  <si>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</si>
  <si>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</si>
  <si>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</si>
  <si>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</si>
  <si>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</si>
  <si>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</si>
  <si>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</si>
  <si>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</si>
  <si>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</si>
  <si>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</si>
  <si>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</si>
  <si>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</si>
  <si>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</si>
  <si>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</si>
  <si>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</si>
  <si>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</si>
  <si>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</si>
  <si>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</si>
  <si>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</si>
  <si>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</si>
  <si>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</si>
  <si>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</si>
  <si>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</si>
  <si>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</si>
  <si>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</si>
  <si>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</si>
  <si>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</si>
  <si>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</si>
  <si>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</si>
  <si>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</si>
  <si>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</si>
  <si>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</si>
  <si>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</si>
  <si>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</si>
  <si>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</si>
  <si>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</si>
  <si>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</si>
  <si>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</si>
  <si>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</si>
  <si>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</si>
  <si>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</si>
  <si>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</si>
  <si>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</si>
  <si>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</si>
  <si>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</si>
  <si>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</si>
  <si>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</si>
  <si>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</si>
  <si>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</si>
  <si>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</si>
  <si>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</si>
  <si>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</si>
  <si>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</si>
  <si>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</si>
  <si>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</si>
  <si>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</si>
  <si>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</si>
  <si>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</si>
  <si>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</si>
  <si>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</si>
  <si>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</si>
  <si>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</si>
  <si>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</si>
  <si>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</si>
  <si>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</si>
  <si>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</si>
  <si>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</si>
  <si>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</si>
  <si>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</si>
  <si>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</si>
  <si>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</si>
  <si>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</si>
  <si>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</si>
  <si>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</si>
  <si>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</si>
  <si>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</si>
  <si>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</si>
  <si>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</si>
  <si>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</si>
  <si>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</si>
  <si>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</si>
  <si>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</si>
  <si>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</si>
  <si>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</si>
  <si>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</si>
  <si>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</si>
  <si>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</si>
  <si>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</si>
  <si>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</si>
  <si>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</si>
  <si>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</si>
  <si>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</si>
  <si>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</si>
  <si>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</si>
  <si>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</si>
  <si>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</si>
  <si>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</si>
  <si>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</si>
  <si>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</si>
  <si>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</si>
  <si>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</si>
  <si>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</si>
  <si>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</si>
  <si>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</si>
  <si>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</si>
  <si>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</si>
  <si>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</si>
  <si>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</si>
  <si>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</si>
  <si>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</si>
  <si>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</si>
  <si>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</si>
  <si>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</si>
  <si>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</si>
  <si>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</si>
  <si>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</si>
  <si>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</si>
  <si>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</si>
  <si>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</si>
  <si>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</si>
  <si>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</si>
  <si>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</si>
  <si>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</si>
  <si>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</si>
  <si>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</si>
  <si>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</si>
  <si>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</si>
  <si>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</si>
  <si>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</si>
  <si>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</si>
  <si>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</si>
  <si>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</si>
  <si>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</si>
  <si>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</si>
  <si>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</si>
  <si>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</si>
  <si>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</si>
  <si>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</si>
  <si>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</si>
  <si>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</si>
  <si>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</si>
  <si>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</si>
  <si>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</si>
  <si>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</si>
  <si>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</si>
  <si>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</si>
  <si>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</si>
  <si>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</si>
  <si>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</si>
  <si>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</si>
  <si>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</si>
  <si>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</si>
  <si>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</si>
  <si>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</si>
  <si>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</si>
  <si>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</si>
  <si>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</si>
  <si>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</si>
  <si>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</si>
  <si>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</si>
  <si>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</si>
  <si>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</si>
  <si>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</si>
  <si>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</si>
  <si>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</si>
  <si>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</si>
  <si>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</si>
  <si>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</si>
  <si>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</si>
  <si>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</si>
  <si>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</si>
  <si>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</si>
  <si>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</si>
  <si>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</si>
  <si>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</si>
  <si>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</si>
  <si>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</si>
  <si>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</si>
  <si>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</si>
  <si>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</si>
  <si>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</si>
  <si>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</si>
  <si>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</si>
  <si>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</si>
  <si>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</si>
  <si>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</si>
  <si>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</si>
  <si>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</si>
  <si>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</si>
  <si>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</si>
  <si>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</si>
  <si>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</si>
  <si>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</si>
  <si>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</si>
  <si>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</si>
  <si>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</si>
  <si>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</si>
  <si>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</si>
  <si>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</si>
  <si>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</si>
  <si>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</si>
  <si>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</si>
  <si>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</si>
  <si>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</si>
  <si>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</si>
  <si>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</si>
  <si>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</si>
  <si>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</si>
  <si>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</si>
  <si>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</si>
  <si>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</si>
  <si>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</si>
  <si>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</si>
  <si>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</si>
  <si>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</si>
  <si>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</si>
  <si>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</si>
  <si>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</si>
  <si>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</si>
  <si>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</si>
  <si>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</si>
  <si>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</si>
  <si>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</si>
  <si>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</si>
  <si>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</si>
  <si>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</si>
  <si>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</si>
  <si>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</si>
  <si>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</si>
  <si>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</si>
  <si>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</si>
  <si>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</si>
  <si>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</si>
  <si>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</si>
  <si>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</si>
  <si>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</si>
  <si>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</si>
  <si>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</si>
  <si>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</si>
  <si>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</si>
  <si>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</si>
  <si>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</si>
  <si>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</si>
  <si>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</si>
  <si>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</si>
  <si>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</si>
  <si>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</si>
  <si>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</si>
  <si>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</si>
  <si>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</si>
  <si>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</si>
  <si>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</si>
  <si>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</si>
  <si>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</si>
  <si>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</si>
  <si>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</si>
  <si>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</si>
  <si>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</si>
  <si>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</si>
  <si>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</si>
  <si>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</si>
  <si>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</si>
  <si>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</si>
  <si>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</si>
  <si>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</si>
  <si>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</si>
  <si>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</si>
  <si>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</si>
  <si>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</si>
  <si>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</si>
  <si>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</si>
  <si>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</si>
  <si>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</si>
  <si>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</si>
  <si>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</si>
  <si>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</si>
  <si>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</si>
  <si>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</si>
  <si>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</si>
  <si>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</si>
  <si>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</si>
  <si>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</si>
  <si>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</si>
  <si>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</si>
  <si>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</si>
  <si>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</si>
  <si>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</si>
  <si>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</si>
  <si>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</si>
  <si>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</si>
  <si>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</si>
  <si>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</si>
  <si>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</si>
  <si>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</si>
  <si>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</si>
  <si>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</si>
  <si>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</si>
  <si>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</si>
  <si>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</si>
  <si>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</si>
  <si>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</si>
  <si>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</si>
  <si>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</si>
  <si>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</si>
  <si>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</si>
  <si>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</si>
  <si>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</si>
  <si>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</si>
  <si>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</si>
  <si>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</si>
  <si>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</si>
  <si>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</si>
  <si>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</si>
  <si>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</si>
  <si>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</si>
  <si>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</si>
  <si>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</si>
  <si>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</si>
  <si>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</si>
  <si>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</si>
  <si>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</si>
  <si>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</si>
  <si>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</si>
  <si>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</si>
  <si>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</si>
  <si>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</si>
  <si>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</si>
  <si>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</si>
  <si>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</si>
  <si>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</si>
  <si>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</si>
  <si>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</si>
  <si>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</si>
  <si>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</si>
  <si>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</si>
  <si>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</si>
  <si>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</si>
  <si>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</si>
  <si>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</si>
  <si>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</si>
  <si>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</si>
  <si>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</si>
  <si>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</si>
  <si>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</si>
  <si>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</si>
  <si>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</si>
  <si>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</si>
  <si>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</si>
  <si>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</si>
  <si>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</si>
  <si>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</si>
  <si>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</si>
  <si>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</si>
  <si>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</si>
  <si>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</si>
  <si>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</si>
  <si>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</si>
  <si>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</si>
  <si>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</si>
  <si>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</si>
  <si>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</si>
  <si>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</si>
  <si>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</si>
  <si>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</si>
  <si>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</si>
  <si>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</si>
  <si>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</si>
  <si>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</si>
  <si>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</si>
  <si>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</si>
  <si>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</si>
  <si>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</si>
  <si>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</si>
  <si>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</si>
  <si>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</si>
  <si>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</si>
  <si>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</si>
  <si>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</si>
  <si>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</si>
  <si>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</si>
  <si>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</si>
  <si>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</si>
  <si>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</si>
  <si>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</si>
  <si>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</si>
  <si>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</si>
  <si>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</si>
  <si>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</si>
  <si>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</si>
  <si>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</si>
  <si>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</si>
  <si>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</si>
  <si>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</si>
  <si>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</si>
  <si>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</si>
  <si>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</si>
  <si>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</si>
  <si>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</si>
  <si>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</si>
  <si>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</si>
  <si>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</si>
  <si>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</si>
  <si>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</si>
  <si>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</si>
  <si>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</si>
  <si>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</si>
  <si>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</si>
  <si>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</si>
  <si>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</si>
  <si>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</si>
  <si>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</si>
  <si>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</si>
  <si>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</si>
  <si>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</si>
  <si>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</si>
  <si>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</si>
  <si>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</si>
  <si>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</si>
  <si>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</si>
  <si>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</si>
  <si>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</si>
  <si>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</si>
  <si>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</si>
  <si>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</si>
  <si>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</si>
  <si>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</si>
  <si>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</si>
  <si>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</si>
  <si>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</si>
  <si>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</si>
  <si>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</si>
  <si>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</si>
  <si>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</si>
  <si>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</si>
  <si>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</si>
  <si>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</si>
  <si>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</si>
  <si>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</si>
  <si>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</si>
  <si>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</si>
  <si>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</si>
  <si>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</si>
  <si>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</si>
  <si>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</si>
  <si>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</si>
  <si>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</si>
  <si>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</si>
  <si>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</si>
  <si>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</si>
  <si>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</si>
  <si>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</si>
  <si>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</si>
  <si>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</si>
  <si>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</si>
  <si>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</si>
  <si>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</si>
  <si>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</si>
  <si>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</si>
  <si>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</si>
  <si>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</si>
  <si>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</si>
  <si>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</si>
  <si>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</si>
  <si>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</si>
  <si>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</si>
  <si>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</si>
  <si>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</si>
  <si>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</si>
  <si>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</si>
  <si>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</si>
  <si>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</si>
  <si>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</si>
  <si>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</si>
  <si>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</si>
  <si>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</si>
  <si>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</si>
  <si>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</si>
  <si>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</si>
  <si>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</si>
  <si>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</si>
  <si>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</si>
  <si>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</si>
  <si>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</si>
  <si>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</si>
  <si>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</si>
  <si>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</si>
  <si>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</si>
  <si>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</si>
  <si>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</si>
  <si>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</si>
  <si>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</si>
  <si>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</si>
  <si>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</si>
  <si>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</si>
  <si>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</si>
  <si>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</si>
  <si>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</si>
  <si>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</si>
  <si>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</si>
  <si>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</si>
  <si>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</si>
  <si>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</si>
  <si>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</si>
  <si>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</si>
  <si>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</si>
  <si>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</si>
  <si>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</si>
  <si>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</si>
  <si>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</si>
  <si>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</si>
  <si>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</si>
  <si>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</si>
  <si>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</si>
  <si>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</si>
  <si>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</si>
  <si>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</si>
  <si>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</si>
  <si>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</si>
  <si>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</si>
  <si>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</si>
  <si>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</si>
  <si>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</si>
  <si>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</si>
  <si>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</si>
  <si>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</si>
  <si>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</si>
  <si>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</si>
  <si>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</si>
  <si>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</si>
  <si>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</si>
  <si>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</si>
  <si>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</si>
  <si>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</si>
  <si>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</si>
  <si>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</si>
  <si>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</si>
  <si>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</si>
  <si>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</si>
  <si>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</si>
  <si>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</si>
  <si>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</si>
  <si>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</si>
  <si>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</si>
  <si>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</si>
  <si>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</si>
  <si>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</si>
  <si>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</si>
  <si>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</si>
  <si>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</si>
  <si>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</si>
  <si>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</si>
  <si>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</si>
  <si>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</si>
  <si>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</si>
  <si>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</si>
  <si>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</si>
  <si>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</si>
  <si>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</si>
  <si>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</si>
  <si>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</si>
  <si>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</si>
  <si>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</si>
  <si>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</si>
  <si>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</si>
  <si>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</si>
  <si>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</si>
  <si>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</si>
  <si>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</si>
  <si>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</si>
  <si>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</si>
  <si>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</si>
  <si>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</si>
  <si>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</si>
  <si>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</si>
  <si>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</si>
  <si>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</si>
  <si>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</si>
  <si>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</si>
  <si>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</si>
  <si>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</si>
  <si>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</si>
  <si>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</si>
  <si>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</si>
  <si>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</si>
  <si>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</si>
  <si>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</si>
  <si>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</si>
  <si>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</si>
  <si>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</si>
  <si>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</si>
  <si>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</si>
  <si>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</si>
  <si>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</si>
  <si>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</si>
  <si>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</si>
  <si>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</si>
  <si>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</si>
  <si>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</si>
  <si>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</si>
  <si>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</si>
  <si>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</si>
  <si>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</si>
  <si>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</si>
  <si>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</si>
  <si>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</si>
  <si>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</si>
  <si>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</si>
  <si>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</si>
  <si>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</si>
  <si>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</si>
  <si>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</si>
  <si>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</si>
  <si>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</si>
  <si>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</si>
  <si>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</si>
  <si>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</si>
  <si>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</si>
  <si>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</si>
  <si>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</si>
  <si>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</si>
  <si>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</si>
  <si>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</si>
  <si>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</si>
  <si>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</si>
  <si>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</si>
  <si>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</si>
  <si>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</si>
  <si>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</si>
  <si>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</si>
  <si>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</si>
  <si>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</si>
  <si>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</si>
  <si>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</si>
  <si>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</si>
  <si>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</si>
  <si>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</si>
  <si>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</si>
  <si>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</si>
  <si>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</si>
  <si>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</si>
  <si>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</si>
  <si>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</si>
  <si>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</si>
  <si>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</si>
  <si>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</si>
  <si>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</si>
  <si>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</si>
  <si>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</si>
  <si>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</si>
  <si>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</si>
  <si>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</si>
  <si>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</si>
  <si>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</si>
  <si>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</si>
  <si>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</si>
  <si>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</si>
  <si>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</si>
  <si>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</si>
  <si>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</si>
  <si>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</si>
  <si>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</si>
  <si>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</si>
  <si>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</si>
  <si>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</si>
  <si>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</si>
  <si>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</si>
  <si>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</si>
  <si>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</si>
  <si>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</si>
  <si>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</si>
  <si>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</si>
  <si>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</si>
  <si>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</si>
  <si>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</si>
  <si>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</si>
  <si>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</si>
  <si>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</si>
  <si>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</si>
  <si>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</si>
  <si>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</si>
  <si>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</si>
  <si>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</si>
  <si>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</si>
  <si>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</si>
  <si>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</si>
  <si>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</si>
  <si>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</si>
  <si>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</si>
  <si>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</si>
  <si>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</si>
  <si>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</si>
  <si>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</si>
  <si>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</si>
  <si>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</si>
  <si>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</si>
  <si>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</si>
  <si>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</si>
  <si>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</si>
  <si>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</si>
  <si>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</si>
  <si>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</si>
  <si>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</si>
  <si>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</si>
  <si>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</si>
  <si>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</si>
  <si>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</si>
  <si>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</si>
  <si>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</si>
  <si>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</si>
  <si>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</si>
  <si>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</si>
  <si>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</si>
  <si>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</si>
  <si>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</si>
  <si>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</si>
  <si>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</si>
  <si>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</si>
  <si>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</si>
  <si>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</si>
  <si>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</si>
  <si>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</si>
  <si>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</si>
  <si>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</si>
  <si>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</si>
  <si>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</si>
  <si>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</si>
  <si>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</si>
  <si>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</si>
  <si>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</si>
  <si>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</si>
  <si>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</si>
  <si>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</si>
  <si>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</si>
  <si>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</si>
  <si>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</si>
  <si>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</si>
  <si>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</si>
  <si>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</si>
  <si>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</si>
  <si>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</si>
  <si>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</si>
  <si>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</si>
  <si>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</si>
  <si>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</si>
  <si>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</si>
  <si>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</si>
  <si>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</si>
  <si>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</si>
  <si>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</si>
  <si>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</si>
  <si>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</si>
  <si>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</si>
  <si>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</si>
  <si>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</si>
  <si>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</si>
  <si>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</si>
  <si>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</si>
  <si>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</si>
  <si>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</si>
  <si>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</si>
  <si>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</si>
  <si>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</si>
  <si>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</si>
  <si>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</si>
  <si>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</si>
  <si>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</si>
  <si>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</si>
  <si>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</si>
  <si>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</si>
  <si>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</si>
  <si>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</si>
  <si>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</si>
  <si>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</si>
  <si>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</si>
  <si>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</si>
  <si>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</si>
  <si>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</si>
  <si>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</si>
  <si>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</si>
  <si>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</si>
  <si>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</si>
  <si>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</si>
  <si>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</si>
  <si>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</si>
  <si>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</si>
  <si>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</si>
  <si>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</si>
  <si>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</si>
  <si>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</si>
  <si>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</si>
  <si>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</si>
  <si>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</si>
  <si>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</si>
  <si>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</si>
  <si>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</si>
  <si>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</si>
  <si>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</si>
  <si>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</si>
  <si>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</si>
  <si>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</si>
  <si>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</si>
  <si>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</si>
  <si>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</si>
  <si>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</si>
  <si>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</si>
  <si>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</si>
  <si>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</si>
  <si>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</si>
  <si>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</si>
  <si>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</si>
  <si>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</si>
  <si>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</si>
  <si>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</si>
  <si>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</si>
  <si>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</si>
  <si>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</si>
  <si>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</si>
  <si>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</si>
  <si>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</si>
  <si>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</si>
  <si>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</si>
  <si>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</si>
  <si>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</si>
  <si>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</si>
  <si>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</si>
  <si>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</si>
  <si>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</si>
  <si>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</si>
  <si>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</si>
  <si>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</si>
  <si>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</si>
  <si>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</si>
  <si>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</si>
  <si>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</si>
  <si>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</si>
  <si>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</si>
  <si>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</si>
  <si>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</si>
  <si>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</si>
  <si>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</si>
  <si>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</si>
  <si>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</si>
  <si>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</si>
  <si>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</si>
  <si>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</si>
  <si>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</si>
  <si>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</si>
  <si>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</si>
  <si>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</si>
  <si>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</si>
  <si>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</si>
  <si>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</si>
  <si>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</si>
  <si>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</si>
  <si>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</si>
  <si>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</si>
  <si>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</si>
  <si>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</si>
  <si>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</si>
  <si>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</si>
  <si>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</si>
  <si>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</si>
  <si>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</si>
  <si>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</si>
  <si>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</si>
  <si>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</si>
  <si>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</si>
  <si>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</si>
  <si>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</si>
  <si>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</si>
  <si>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</si>
  <si>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</si>
  <si>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</si>
  <si>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</si>
  <si>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</si>
  <si>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</si>
  <si>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</si>
  <si>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</si>
  <si>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</si>
  <si>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</si>
  <si>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</si>
  <si>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</si>
  <si>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</si>
  <si>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</si>
  <si>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</si>
  <si>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</si>
  <si>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</si>
  <si>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</si>
  <si>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</si>
  <si>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</si>
  <si>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</si>
  <si>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</si>
  <si>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</si>
  <si>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</si>
  <si>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</si>
  <si>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</si>
  <si>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</si>
  <si>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</si>
  <si>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</si>
  <si>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</si>
  <si>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</si>
  <si>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</si>
  <si>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</si>
  <si>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</si>
  <si>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</si>
  <si>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</si>
  <si>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</si>
  <si>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</si>
  <si>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</si>
  <si>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</si>
  <si>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</si>
  <si>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</si>
  <si>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</si>
  <si>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</si>
  <si>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</si>
  <si>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</si>
  <si>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</si>
  <si>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</si>
  <si>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</si>
  <si>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</si>
  <si>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</si>
  <si>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</si>
  <si>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</si>
  <si>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</si>
  <si>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</si>
  <si>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</si>
  <si>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</si>
  <si>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</si>
  <si>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</si>
  <si>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</si>
  <si>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</si>
  <si>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</si>
  <si>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</si>
  <si>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</si>
  <si>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</si>
  <si>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</si>
  <si>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</si>
  <si>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</si>
  <si>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</si>
  <si>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</si>
  <si>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</si>
  <si>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</si>
  <si>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</si>
  <si>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</si>
  <si>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</si>
  <si>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</si>
  <si>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</si>
  <si>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</si>
  <si>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</si>
  <si>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</si>
  <si>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</si>
  <si>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</si>
  <si>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</si>
  <si>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</si>
  <si>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</si>
  <si>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</si>
  <si>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</si>
  <si>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</si>
  <si>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</si>
  <si>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</si>
  <si>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</si>
  <si>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</si>
  <si>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</si>
  <si>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</si>
  <si>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</si>
  <si>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</si>
  <si>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</si>
  <si>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</si>
  <si>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</si>
  <si>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</si>
  <si>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</si>
  <si>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</si>
  <si>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</si>
  <si>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</si>
  <si>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</si>
  <si>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</si>
  <si>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</si>
  <si>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</si>
  <si>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</si>
  <si>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</si>
  <si>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</si>
  <si>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</si>
  <si>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</si>
  <si>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</si>
  <si>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</si>
  <si>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</si>
  <si>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</si>
  <si>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</si>
  <si>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</si>
  <si>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</si>
  <si>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</si>
  <si>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</si>
  <si>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</si>
  <si>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</si>
  <si>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</si>
  <si>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</si>
  <si>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</si>
  <si>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</si>
  <si>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</si>
  <si>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</si>
  <si>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</si>
  <si>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</si>
  <si>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</si>
  <si>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</si>
  <si>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</si>
  <si>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</si>
  <si>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</si>
  <si>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</si>
  <si>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</si>
  <si>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</si>
  <si>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</si>
  <si>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</si>
  <si>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</si>
  <si>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</si>
  <si>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</si>
  <si>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</si>
  <si>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</si>
  <si>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</si>
  <si>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</si>
  <si>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</si>
  <si>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</si>
  <si>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</si>
  <si>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</si>
  <si>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</si>
  <si>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</si>
  <si>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</si>
  <si>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</si>
  <si>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</si>
  <si>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</si>
  <si>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</si>
  <si>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</si>
  <si>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</si>
  <si>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</si>
  <si>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</si>
  <si>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</si>
  <si>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</si>
  <si>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</si>
  <si>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</si>
  <si>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</si>
  <si>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</si>
  <si>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</si>
  <si>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</si>
  <si>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</si>
  <si>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</si>
  <si>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</si>
  <si>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</si>
  <si>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</si>
  <si>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</si>
  <si>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</si>
  <si>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</si>
  <si>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</si>
  <si>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</si>
  <si>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</si>
  <si>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</si>
  <si>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</si>
  <si>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</si>
  <si>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</si>
  <si>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</si>
  <si>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</si>
  <si>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</si>
  <si>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</si>
  <si>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</si>
  <si>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</si>
  <si>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</si>
  <si>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</si>
  <si>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</si>
  <si>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</si>
  <si>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</si>
  <si>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</si>
  <si>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</si>
  <si>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</si>
  <si>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</si>
  <si>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</si>
  <si>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</si>
  <si>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</si>
  <si>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</si>
  <si>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</si>
  <si>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</si>
  <si>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</si>
  <si>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</si>
  <si>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</si>
  <si>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</si>
  <si>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</si>
  <si>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</si>
  <si>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</si>
  <si>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</si>
  <si>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</si>
  <si>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</si>
  <si>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</si>
  <si>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</si>
  <si>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</si>
  <si>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</si>
  <si>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</si>
  <si>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</si>
  <si>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</si>
  <si>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</si>
  <si>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</si>
  <si>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</si>
  <si>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</si>
  <si>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</si>
  <si>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</si>
  <si>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</si>
  <si>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</si>
  <si>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</si>
  <si>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</si>
  <si>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</si>
  <si>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</si>
  <si>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</si>
  <si>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</si>
  <si>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</si>
  <si>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</si>
  <si>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</si>
  <si>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</si>
  <si>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</si>
  <si>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</si>
  <si>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</si>
  <si>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</si>
  <si>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</si>
  <si>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</si>
  <si>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</si>
  <si>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</si>
  <si>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</si>
  <si>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</si>
  <si>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</si>
  <si>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</si>
  <si>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</si>
  <si>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</si>
  <si>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</si>
  <si>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</si>
  <si>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</si>
  <si>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</si>
  <si>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</si>
  <si>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</si>
  <si>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</si>
  <si>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</si>
  <si>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</si>
  <si>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</si>
  <si>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</si>
  <si>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</si>
  <si>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</si>
  <si>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</si>
  <si>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</si>
  <si>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</si>
  <si>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</si>
  <si>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</si>
  <si>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</si>
  <si>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</si>
  <si>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</si>
  <si>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</si>
  <si>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</si>
  <si>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</si>
  <si>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</si>
  <si>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</si>
  <si>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</si>
  <si>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</si>
  <si>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</si>
  <si>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</si>
  <si>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</si>
  <si>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</si>
  <si>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</si>
  <si>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</si>
  <si>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</si>
  <si>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</si>
  <si>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</si>
  <si>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</si>
  <si>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</si>
  <si>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</si>
  <si>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</si>
  <si>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</si>
  <si>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</si>
  <si>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</si>
  <si>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</si>
  <si>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</si>
  <si>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</si>
  <si>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</si>
  <si>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</si>
  <si>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</si>
  <si>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</si>
  <si>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</si>
  <si>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</si>
  <si>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</si>
  <si>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</si>
  <si>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</si>
  <si>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</si>
  <si>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</si>
  <si>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</si>
  <si>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</si>
  <si>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</si>
  <si>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</si>
  <si>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</si>
  <si>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</si>
  <si>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</si>
  <si>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</si>
  <si>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</si>
  <si>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</si>
  <si>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</si>
  <si>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</si>
  <si>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</si>
  <si>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</si>
  <si>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</si>
  <si>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</si>
  <si>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</si>
  <si>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</si>
  <si>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</si>
  <si>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</si>
  <si>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</si>
  <si>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</si>
  <si>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</si>
  <si>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</si>
  <si>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</si>
  <si>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</si>
  <si>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</si>
  <si>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</si>
  <si>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</si>
  <si>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</si>
  <si>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</si>
  <si>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</si>
  <si>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</si>
  <si>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</si>
  <si>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</si>
  <si>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</si>
  <si>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</si>
  <si>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</si>
  <si>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</si>
  <si>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</si>
  <si>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</si>
  <si>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</si>
  <si>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</si>
  <si>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</si>
  <si>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</si>
  <si>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</si>
  <si>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</si>
  <si>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</si>
  <si>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</si>
  <si>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</si>
  <si>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</si>
  <si>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</si>
  <si>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</si>
  <si>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</si>
  <si>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</si>
  <si>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</si>
  <si>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</si>
  <si>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</si>
  <si>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</si>
  <si>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</si>
  <si>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</si>
  <si>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</si>
  <si>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</si>
  <si>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</si>
  <si>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</si>
  <si>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</si>
  <si>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</si>
  <si>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</si>
  <si>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</si>
  <si>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</si>
  <si>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</si>
  <si>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</si>
  <si>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</si>
  <si>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</si>
  <si>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</si>
  <si>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</si>
  <si>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</si>
  <si>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</si>
  <si>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</si>
  <si>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</si>
  <si>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</si>
  <si>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</si>
  <si>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</si>
  <si>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</si>
  <si>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</si>
  <si>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</si>
  <si>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</si>
  <si>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</si>
  <si>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</si>
  <si>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</si>
  <si>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</si>
  <si>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</si>
  <si>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</si>
  <si>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</si>
  <si>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</si>
  <si>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</si>
  <si>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</si>
  <si>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</si>
  <si>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</si>
  <si>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</si>
  <si>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</si>
  <si>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</si>
  <si>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</si>
  <si>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</si>
  <si>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</si>
  <si>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</si>
  <si>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</si>
  <si>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</si>
  <si>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</si>
  <si>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</si>
  <si>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</si>
  <si>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</si>
  <si>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</si>
  <si>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</si>
  <si>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</si>
  <si>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</si>
  <si>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</si>
  <si>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</si>
  <si>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</si>
  <si>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</si>
  <si>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</si>
  <si>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</si>
  <si>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</si>
  <si>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</si>
  <si>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</si>
  <si>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</si>
  <si>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</si>
  <si>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</si>
  <si>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</si>
  <si>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</si>
  <si>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</si>
  <si>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</si>
  <si>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</si>
  <si>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</si>
  <si>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</si>
  <si>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</si>
  <si>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</si>
  <si>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</si>
  <si>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</si>
  <si>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</si>
  <si>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</si>
  <si>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</si>
  <si>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</si>
  <si>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</si>
  <si>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</si>
  <si>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</si>
  <si>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</si>
  <si>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</si>
  <si>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</si>
  <si>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</si>
  <si>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</si>
  <si>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</si>
  <si>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</si>
  <si>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</si>
  <si>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</si>
  <si>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</si>
  <si>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</si>
  <si>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</si>
  <si>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</si>
  <si>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</si>
  <si>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</si>
  <si>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</si>
  <si>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</si>
  <si>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</si>
  <si>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</si>
  <si>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</si>
  <si>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</si>
  <si>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</si>
  <si>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</si>
  <si>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</si>
  <si>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</si>
  <si>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</si>
  <si>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</si>
  <si>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</si>
  <si>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</si>
  <si>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</si>
  <si>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</si>
  <si>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</si>
  <si>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</si>
  <si>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</si>
  <si>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</si>
  <si>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</si>
  <si>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</si>
  <si>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</si>
  <si>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</si>
  <si>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</si>
  <si>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</si>
  <si>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</si>
  <si>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</si>
  <si>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</si>
  <si>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</si>
  <si>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</si>
  <si>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</si>
  <si>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</si>
  <si>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</si>
  <si>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</si>
  <si>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</si>
  <si>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</si>
  <si>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</si>
  <si>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</si>
  <si>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</si>
  <si>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</si>
  <si>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</si>
  <si>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</si>
  <si>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</si>
  <si>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</si>
  <si>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</si>
  <si>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</si>
  <si>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</si>
  <si>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</si>
  <si>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</si>
  <si>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</si>
  <si>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</si>
  <si>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</si>
  <si>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</si>
  <si>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</si>
  <si>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</si>
  <si>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</si>
  <si>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</si>
  <si>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</si>
  <si>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</si>
  <si>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</si>
  <si>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</si>
  <si>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</si>
  <si>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</si>
  <si>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</si>
  <si>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</si>
  <si>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</si>
  <si>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</si>
  <si>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</si>
  <si>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</si>
  <si>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</si>
  <si>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</si>
  <si>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</si>
  <si>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</si>
  <si>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</si>
  <si>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</si>
  <si>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</si>
  <si>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</si>
  <si>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</si>
  <si>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</si>
  <si>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</si>
  <si>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</si>
  <si>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</si>
  <si>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</si>
  <si>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</si>
  <si>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</si>
  <si>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</si>
  <si>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</si>
  <si>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</si>
  <si>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</si>
  <si>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</si>
  <si>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</si>
  <si>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</si>
  <si>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</si>
  <si>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</si>
  <si>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</si>
  <si>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</si>
  <si>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</si>
  <si>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</si>
  <si>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</si>
  <si>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</si>
  <si>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</si>
  <si>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</si>
  <si>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</si>
  <si>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</si>
  <si>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</si>
  <si>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</si>
  <si>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</si>
  <si>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</si>
  <si>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</si>
  <si>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</si>
  <si>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</si>
  <si>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</si>
  <si>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</si>
  <si>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</si>
  <si>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</si>
  <si>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</si>
  <si>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</si>
  <si>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</si>
  <si>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</si>
  <si>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</si>
  <si>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</si>
  <si>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</si>
  <si>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</si>
  <si>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</si>
  <si>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</si>
  <si>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</si>
  <si>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</si>
  <si>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</si>
  <si>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</si>
  <si>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</si>
  <si>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</si>
  <si>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</si>
  <si>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</si>
  <si>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</si>
  <si>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</si>
  <si>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</si>
  <si>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</si>
  <si>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</si>
  <si>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</si>
  <si>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</si>
  <si>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</si>
  <si>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</si>
  <si>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</si>
  <si>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</si>
  <si>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</si>
  <si>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</si>
  <si>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</si>
  <si>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</si>
  <si>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</si>
  <si>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</si>
  <si>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</si>
  <si>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</si>
  <si>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</si>
  <si>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</si>
  <si>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</si>
  <si>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</si>
  <si>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</si>
  <si>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</si>
  <si>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</si>
  <si>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</si>
  <si>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</si>
  <si>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</si>
  <si>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</si>
  <si>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</si>
  <si>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</si>
  <si>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</si>
  <si>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</si>
  <si>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</si>
  <si>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</si>
  <si>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</si>
  <si>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</si>
  <si>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</si>
  <si>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</si>
  <si>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</si>
  <si>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</si>
  <si>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</si>
  <si>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</si>
  <si>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</si>
  <si>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</si>
  <si>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</si>
  <si>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</si>
  <si>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</si>
  <si>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</si>
  <si>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</si>
  <si>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</si>
  <si>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</si>
  <si>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</si>
  <si>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</si>
  <si>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</si>
  <si>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</si>
  <si>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</si>
  <si>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</si>
  <si>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</si>
  <si>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</si>
  <si>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</si>
  <si>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</si>
  <si>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</si>
  <si>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</si>
  <si>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</si>
  <si>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</si>
  <si>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</si>
  <si>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</si>
  <si>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</si>
  <si>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</si>
  <si>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</si>
  <si>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</si>
  <si>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</si>
  <si>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</si>
  <si>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</si>
  <si>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</si>
  <si>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</si>
  <si>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</si>
  <si>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</si>
  <si>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</si>
  <si>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</si>
  <si>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</si>
  <si>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</si>
  <si>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</si>
  <si>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</si>
  <si>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</si>
  <si>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</si>
  <si>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</si>
  <si>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</si>
  <si>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</si>
  <si>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</si>
  <si>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</si>
  <si>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</si>
  <si>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</si>
  <si>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</si>
  <si>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</si>
  <si>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</si>
  <si>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</si>
  <si>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</si>
  <si>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</si>
  <si>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</si>
  <si>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</si>
  <si>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</si>
  <si>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</si>
  <si>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</si>
  <si>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</si>
  <si>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</si>
  <si>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</si>
  <si>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</si>
  <si>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</si>
  <si>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</si>
  <si>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</si>
  <si>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</si>
  <si>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</si>
  <si>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</si>
  <si>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</si>
  <si>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</si>
  <si>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</si>
  <si>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</si>
  <si>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</si>
  <si>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</si>
  <si>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</si>
  <si>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</si>
  <si>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</si>
  <si>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</si>
  <si>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</si>
  <si>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</si>
  <si>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</si>
  <si>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</si>
  <si>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</si>
  <si>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</si>
  <si>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</si>
  <si>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</si>
  <si>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</si>
  <si>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</si>
  <si>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</si>
  <si>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</si>
  <si>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</si>
  <si>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</si>
  <si>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</si>
  <si>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</si>
  <si>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</si>
  <si>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</si>
  <si>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</si>
  <si>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</si>
  <si>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</si>
  <si>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</si>
  <si>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</si>
  <si>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</si>
  <si>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</si>
  <si>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</si>
  <si>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</si>
  <si>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</si>
  <si>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</si>
  <si>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</si>
  <si>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</si>
  <si>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</si>
  <si>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</si>
  <si>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</si>
  <si>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</si>
  <si>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</si>
  <si>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</si>
  <si>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</si>
  <si>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</si>
  <si>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</si>
  <si>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</si>
  <si>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</si>
  <si>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</si>
  <si>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</si>
  <si>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</si>
  <si>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</si>
  <si>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</si>
  <si>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</si>
  <si>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</si>
  <si>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</si>
  <si>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</si>
  <si>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</si>
  <si>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</si>
  <si>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</si>
  <si>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</si>
  <si>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</si>
  <si>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</si>
  <si>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</si>
  <si>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</si>
  <si>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</si>
  <si>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</si>
  <si>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</si>
  <si>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</si>
  <si>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</si>
  <si>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</si>
  <si>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</si>
  <si>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</si>
  <si>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</si>
  <si>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</si>
  <si>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</si>
  <si>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</si>
  <si>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</si>
  <si>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</si>
  <si>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</si>
  <si>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</si>
  <si>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</si>
  <si>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</si>
  <si>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</si>
  <si>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</si>
  <si>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</si>
  <si>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</si>
  <si>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</si>
  <si>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</si>
  <si>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</si>
  <si>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</si>
  <si>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</si>
  <si>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</si>
  <si>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</si>
  <si>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</si>
  <si>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</si>
  <si>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</si>
  <si>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</si>
  <si>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</si>
  <si>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</si>
  <si>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</si>
  <si>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</si>
  <si>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</si>
  <si>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</si>
  <si>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</si>
  <si>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</si>
  <si>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</si>
  <si>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</si>
  <si>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</si>
  <si>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</si>
  <si>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</si>
  <si>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</si>
  <si>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</si>
  <si>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</si>
  <si>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</si>
  <si>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</si>
  <si>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</si>
  <si>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</si>
  <si>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</si>
  <si>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</si>
  <si>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</si>
  <si>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</si>
  <si>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</si>
  <si>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</si>
  <si>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</si>
  <si>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</si>
  <si>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</si>
  <si>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</si>
  <si>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</si>
  <si>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</si>
  <si>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</si>
  <si>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</si>
  <si>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</si>
  <si>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</si>
  <si>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</si>
  <si>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</si>
  <si>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</si>
  <si>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</si>
  <si>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</si>
  <si>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</si>
  <si>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</si>
  <si>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</si>
  <si>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</si>
  <si>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</si>
  <si>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</si>
  <si>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</si>
  <si>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</si>
  <si>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</si>
  <si>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</si>
  <si>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</si>
  <si>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</si>
  <si>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</si>
  <si>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</si>
  <si>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</si>
  <si>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</si>
  <si>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</si>
  <si>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</si>
  <si>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</si>
  <si>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</si>
  <si>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</si>
  <si>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</si>
  <si>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</si>
  <si>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</si>
  <si>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</si>
  <si>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</si>
  <si>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</si>
  <si>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</si>
  <si>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</si>
  <si>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</si>
  <si>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</si>
  <si>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</si>
  <si>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</si>
  <si>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</si>
  <si>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</si>
  <si>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</si>
  <si>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</si>
  <si>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</si>
  <si>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</si>
  <si>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</si>
  <si>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</si>
  <si>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</si>
  <si>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</si>
  <si>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</si>
  <si>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</si>
  <si>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</si>
  <si>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</si>
  <si>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</si>
  <si>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</si>
  <si>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</si>
  <si>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</si>
  <si>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</si>
  <si>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</si>
  <si>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</si>
  <si>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</si>
  <si>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</si>
  <si>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</si>
  <si>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</si>
  <si>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</si>
  <si>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</si>
  <si>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</si>
  <si>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</si>
  <si>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</si>
  <si>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</si>
  <si>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</si>
  <si>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</si>
  <si>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</si>
  <si>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</si>
  <si>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</si>
  <si>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</si>
  <si>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</si>
  <si>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</si>
  <si>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</si>
  <si>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</si>
  <si>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</si>
  <si>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</si>
  <si>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</si>
  <si>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</si>
  <si>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</si>
  <si>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</si>
  <si>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</si>
  <si>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</si>
  <si>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</si>
  <si>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</si>
  <si>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</si>
  <si>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</si>
  <si>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</si>
  <si>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</si>
  <si>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</si>
  <si>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</si>
  <si>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</si>
  <si>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</si>
  <si>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</si>
  <si>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</si>
  <si>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</si>
  <si>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</si>
  <si>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</si>
  <si>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</si>
  <si>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</si>
  <si>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</si>
  <si>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</si>
  <si>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</si>
  <si>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</si>
  <si>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</si>
  <si>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</si>
  <si>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</si>
  <si>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</si>
  <si>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</si>
  <si>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</si>
  <si>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</si>
  <si>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</si>
  <si>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</si>
  <si>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</si>
  <si>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</si>
  <si>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</si>
  <si>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</si>
  <si>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</si>
  <si>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</si>
  <si>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</si>
  <si>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</si>
  <si>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</si>
  <si>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</si>
  <si>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</si>
  <si>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</si>
  <si>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</si>
  <si>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</si>
  <si>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</si>
  <si>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</si>
  <si>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</si>
  <si>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</si>
  <si>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</si>
  <si>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</si>
  <si>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</si>
  <si>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</si>
  <si>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</si>
  <si>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</si>
  <si>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</si>
  <si>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</si>
  <si>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</si>
  <si>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</si>
  <si>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</si>
  <si>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</si>
  <si>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</si>
  <si>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</si>
  <si>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</si>
  <si>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</si>
  <si>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</si>
  <si>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</si>
  <si>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</si>
  <si>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</si>
  <si>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</si>
  <si>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</si>
  <si>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</si>
  <si>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</si>
  <si>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</si>
  <si>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</si>
  <si>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</si>
  <si>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</si>
  <si>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</si>
  <si>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</si>
  <si>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</si>
  <si>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</si>
  <si>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</si>
  <si>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</si>
  <si>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</si>
  <si>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</si>
  <si>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</si>
  <si>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</si>
  <si>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</si>
  <si>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</si>
  <si>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</si>
  <si>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</si>
  <si>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</si>
  <si>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</si>
  <si>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</si>
  <si>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</si>
  <si>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</si>
  <si>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</si>
  <si>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</si>
  <si>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</si>
  <si>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</si>
  <si>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</si>
  <si>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</si>
  <si>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</si>
  <si>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</si>
  <si>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</si>
  <si>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</si>
  <si>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</si>
  <si>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</si>
  <si>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</si>
  <si>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</si>
  <si>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</si>
  <si>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</si>
  <si>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</si>
  <si>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</si>
  <si>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</si>
  <si>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</si>
  <si>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</si>
  <si>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</si>
  <si>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</si>
  <si>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</si>
  <si>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</si>
  <si>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</si>
  <si>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</si>
  <si>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</si>
  <si>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</si>
  <si>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</si>
  <si>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</si>
  <si>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</si>
  <si>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</si>
  <si>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</si>
  <si>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</si>
  <si>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</si>
  <si>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</si>
  <si>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</si>
  <si>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</si>
  <si>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</si>
  <si>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</si>
  <si>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</si>
  <si>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</si>
  <si>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</si>
  <si>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</si>
  <si>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</si>
  <si>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</si>
  <si>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</si>
  <si>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</si>
  <si>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</si>
  <si>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</si>
  <si>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</si>
  <si>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</si>
  <si>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</si>
  <si>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</si>
  <si>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</si>
  <si>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</si>
  <si>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</si>
  <si>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</si>
  <si>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</si>
  <si>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</si>
  <si>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</si>
  <si>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</si>
  <si>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</si>
  <si>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</si>
  <si>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</si>
  <si>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</si>
  <si>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</si>
  <si>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</si>
  <si>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</si>
  <si>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</si>
  <si>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</si>
  <si>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</si>
  <si>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</si>
  <si>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</si>
  <si>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</si>
  <si>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</si>
  <si>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</si>
  <si>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</si>
  <si>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</si>
  <si>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</si>
  <si>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</si>
  <si>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</si>
  <si>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</si>
  <si>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</si>
  <si>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</si>
  <si>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</si>
  <si>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</si>
  <si>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</si>
  <si>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</si>
  <si>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</si>
  <si>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</si>
  <si>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</si>
  <si>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</si>
  <si>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</si>
  <si>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</si>
  <si>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</si>
  <si>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</si>
  <si>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</si>
  <si>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</si>
  <si>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</si>
  <si>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</si>
  <si>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</si>
  <si>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</si>
  <si>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</si>
  <si>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</si>
  <si>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</si>
  <si>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</si>
  <si>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</si>
  <si>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</si>
  <si>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</si>
  <si>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</si>
  <si>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</si>
  <si>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</si>
  <si>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</si>
  <si>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</si>
  <si>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</si>
  <si>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</si>
  <si>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</si>
  <si>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</si>
  <si>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</si>
  <si>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</si>
  <si>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</si>
  <si>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</si>
  <si>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</si>
  <si>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</si>
  <si>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</si>
  <si>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</si>
  <si>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</si>
  <si>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</si>
  <si>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</si>
  <si>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</si>
  <si>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</si>
  <si>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</si>
  <si>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</si>
  <si>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</si>
  <si>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</si>
  <si>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</si>
  <si>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</si>
  <si>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</si>
  <si>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</si>
  <si>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</si>
  <si>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</si>
  <si>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</si>
  <si>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</si>
  <si>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</si>
  <si>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</si>
  <si>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</si>
  <si>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</si>
  <si>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</si>
  <si>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</si>
  <si>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</si>
  <si>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</si>
  <si>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</si>
  <si>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</si>
  <si>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</si>
  <si>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</si>
  <si>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</si>
  <si>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</si>
  <si>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</si>
  <si>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</si>
  <si>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</si>
  <si>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</si>
  <si>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</si>
  <si>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</si>
  <si>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</si>
  <si>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</si>
  <si>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</si>
  <si>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</si>
  <si>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</si>
  <si>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</si>
  <si>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</si>
  <si>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</si>
  <si>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</si>
  <si>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</si>
  <si>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</si>
  <si>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</si>
  <si>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</si>
  <si>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</si>
  <si>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</si>
  <si>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</si>
  <si>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</si>
  <si>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</si>
  <si>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</si>
  <si>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</si>
  <si>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</si>
  <si>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</si>
  <si>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</si>
  <si>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</si>
  <si>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</si>
  <si>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</si>
  <si>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</si>
  <si>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</si>
  <si>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</si>
  <si>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</si>
  <si>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</si>
  <si>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</si>
  <si>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</si>
  <si>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</si>
  <si>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</si>
  <si>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</si>
  <si>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</si>
  <si>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</si>
  <si>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</si>
  <si>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</si>
  <si>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</si>
  <si>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</si>
  <si>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</si>
  <si>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</si>
  <si>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</si>
  <si>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</si>
  <si>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</si>
  <si>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</si>
  <si>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</si>
  <si>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</si>
  <si>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</si>
  <si>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</si>
  <si>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</si>
  <si>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</si>
  <si>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</si>
  <si>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</si>
  <si>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</si>
  <si>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</si>
  <si>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</si>
  <si>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</si>
  <si>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</si>
  <si>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</si>
  <si>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</si>
  <si>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</si>
  <si>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</si>
  <si>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</si>
  <si>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</si>
  <si>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</si>
  <si>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</si>
  <si>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</si>
  <si>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</si>
  <si>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</si>
  <si>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</si>
  <si>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</si>
  <si>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</si>
  <si>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</si>
  <si>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</si>
  <si>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</si>
  <si>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</si>
  <si>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</si>
  <si>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</si>
  <si>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</si>
  <si>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</si>
  <si>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</si>
  <si>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</si>
  <si>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</si>
  <si>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</si>
  <si>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</si>
  <si>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</si>
  <si>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</si>
  <si>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</si>
  <si>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</si>
  <si>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</si>
  <si>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</si>
  <si>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</si>
  <si>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</si>
  <si>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</si>
  <si>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</si>
  <si>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</si>
  <si>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</si>
  <si>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</si>
  <si>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</si>
  <si>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</si>
  <si>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</si>
  <si>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</si>
  <si>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</si>
  <si>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</si>
  <si>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</si>
  <si>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</si>
  <si>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</si>
  <si>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</si>
  <si>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</si>
  <si>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</si>
  <si>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</si>
  <si>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</si>
  <si>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</si>
  <si>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</si>
  <si>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</si>
  <si>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</si>
  <si>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</si>
  <si>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</si>
  <si>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</si>
  <si>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</si>
  <si>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</si>
  <si>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</si>
  <si>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</si>
  <si>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</si>
  <si>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</si>
  <si>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</si>
  <si>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</si>
  <si>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</si>
  <si>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</si>
  <si>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</si>
  <si>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</si>
  <si>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</si>
  <si>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</si>
  <si>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</si>
  <si>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</si>
  <si>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</si>
  <si>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</si>
  <si>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</si>
  <si>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</si>
  <si>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</si>
  <si>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</si>
  <si>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</si>
  <si>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</si>
  <si>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</si>
  <si>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</si>
  <si>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</si>
  <si>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</si>
  <si>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</si>
  <si>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</si>
  <si>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</si>
  <si>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</si>
  <si>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</si>
  <si>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</si>
  <si>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</si>
  <si>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</si>
  <si>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</si>
  <si>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</si>
  <si>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</si>
  <si>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</si>
  <si>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</si>
  <si>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</si>
  <si>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</si>
  <si>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</si>
  <si>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</si>
  <si>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</si>
  <si>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</si>
  <si>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</si>
  <si>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</si>
  <si>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</si>
  <si>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</si>
  <si>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</si>
  <si>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</si>
  <si>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</si>
  <si>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</si>
  <si>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</si>
  <si>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</si>
  <si>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</si>
  <si>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</si>
  <si>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</si>
  <si>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</si>
  <si>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</si>
  <si>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</si>
  <si>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</si>
  <si>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</si>
  <si>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</si>
  <si>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</si>
  <si>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</si>
  <si>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</si>
  <si>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</si>
  <si>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</si>
  <si>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</si>
  <si>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</si>
  <si>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</si>
  <si>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</si>
  <si>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</si>
  <si>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</si>
  <si>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</si>
  <si>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</si>
  <si>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</si>
  <si>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</si>
  <si>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</si>
  <si>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</si>
  <si>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</si>
  <si>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</si>
  <si>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</si>
  <si>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</si>
  <si>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</si>
  <si>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</si>
  <si>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</si>
  <si>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</si>
  <si>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</si>
  <si>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</si>
  <si>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</si>
  <si>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</si>
  <si>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</si>
  <si>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</si>
  <si>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</si>
  <si>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</si>
  <si>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</si>
  <si>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</si>
  <si>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</si>
  <si>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</si>
  <si>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</si>
  <si>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</si>
  <si>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</si>
  <si>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</si>
  <si>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</si>
  <si>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</si>
  <si>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</si>
  <si>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</si>
  <si>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</si>
  <si>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</si>
  <si>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</si>
  <si>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</si>
  <si>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</si>
  <si>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</si>
  <si>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</si>
  <si>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</si>
  <si>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</si>
  <si>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</si>
  <si>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</si>
  <si>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</si>
  <si>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</si>
  <si>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</si>
  <si>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</si>
  <si>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</si>
  <si>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</si>
  <si>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</si>
  <si>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</si>
  <si>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</si>
  <si>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</si>
  <si>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</si>
  <si>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</si>
  <si>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</si>
  <si>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</si>
  <si>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</si>
  <si>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</si>
  <si>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</si>
  <si>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</si>
  <si>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</si>
  <si>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</si>
  <si>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</si>
  <si>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</si>
  <si>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</si>
  <si>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</si>
  <si>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</si>
  <si>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</si>
  <si>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</si>
  <si>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</si>
  <si>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</si>
  <si>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</si>
  <si>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</si>
  <si>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</si>
  <si>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</si>
  <si>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</si>
  <si>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</si>
  <si>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</si>
  <si>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</si>
  <si>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</si>
  <si>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</si>
  <si>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</si>
  <si>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</si>
  <si>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</si>
  <si>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</si>
  <si>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</si>
  <si>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</si>
  <si>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</si>
  <si>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</si>
  <si>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</si>
  <si>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</si>
  <si>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</si>
  <si>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</si>
  <si>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</si>
  <si>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</si>
  <si>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</si>
  <si>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</si>
  <si>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</si>
  <si>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</si>
  <si>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</si>
  <si>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</si>
  <si>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</si>
  <si>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</si>
  <si>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</si>
  <si>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</si>
  <si>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</si>
  <si>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</si>
  <si>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</si>
  <si>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</si>
  <si>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</si>
  <si>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</si>
  <si>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</si>
  <si>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</si>
  <si>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</si>
  <si>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</si>
  <si>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</si>
  <si>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</si>
  <si>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</si>
  <si>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</si>
  <si>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</si>
  <si>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</si>
  <si>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</si>
  <si>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</si>
  <si>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</si>
  <si>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</si>
  <si>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</si>
  <si>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</si>
  <si>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</si>
  <si>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</si>
  <si>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</si>
  <si>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</si>
  <si>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</si>
  <si>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</si>
  <si>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</si>
  <si>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</si>
  <si>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</si>
  <si>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</si>
  <si>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</si>
  <si>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</si>
  <si>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</si>
  <si>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</si>
  <si>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</si>
  <si>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</si>
  <si>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</si>
  <si>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</si>
  <si>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</si>
  <si>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</si>
  <si>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</si>
  <si>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</si>
  <si>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</si>
  <si>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</si>
  <si>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</si>
  <si>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</si>
  <si>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</si>
  <si>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</si>
  <si>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</si>
  <si>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</si>
  <si>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</si>
  <si>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</si>
  <si>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</si>
  <si>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</si>
  <si>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</si>
  <si>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</si>
  <si>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</si>
  <si>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</si>
  <si>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</si>
  <si>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</si>
  <si>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</si>
  <si>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</si>
  <si>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</si>
  <si>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</si>
  <si>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</si>
  <si>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</si>
  <si>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</si>
  <si>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</si>
  <si>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</si>
  <si>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</si>
  <si>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</si>
  <si>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</si>
  <si>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</si>
  <si>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</si>
  <si>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</si>
  <si>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</si>
  <si>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</si>
  <si>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</si>
  <si>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</si>
  <si>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</si>
  <si>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</si>
  <si>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</si>
  <si>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</si>
  <si>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</si>
  <si>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</si>
  <si>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</si>
  <si>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</si>
  <si>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</si>
  <si>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</si>
  <si>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</si>
  <si>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</si>
  <si>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</si>
  <si>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</si>
  <si>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</si>
  <si>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</si>
  <si>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</si>
  <si>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</si>
  <si>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</si>
  <si>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</si>
  <si>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</si>
  <si>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</si>
  <si>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</si>
  <si>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</si>
  <si>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</si>
  <si>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</si>
  <si>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</si>
  <si>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</si>
  <si>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</si>
  <si>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</si>
  <si>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</si>
  <si>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</si>
  <si>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</si>
  <si>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</si>
  <si>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</si>
  <si>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</si>
  <si>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</si>
  <si>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</si>
  <si>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</si>
  <si>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</si>
  <si>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</si>
  <si>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</si>
  <si>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</si>
  <si>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</si>
  <si>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</si>
  <si>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</si>
  <si>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</si>
  <si>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</si>
  <si>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</si>
  <si>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</si>
  <si>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</si>
  <si>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</si>
  <si>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</si>
  <si>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</si>
  <si>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</si>
  <si>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</si>
  <si>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</si>
  <si>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</si>
  <si>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</si>
  <si>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</si>
  <si>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</si>
  <si>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</si>
  <si>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</si>
  <si>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</si>
  <si>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</si>
  <si>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</si>
  <si>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</si>
  <si>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</si>
  <si>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</si>
  <si>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</si>
  <si>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</si>
  <si>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</si>
  <si>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</si>
  <si>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</si>
  <si>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</si>
  <si>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</si>
  <si>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</si>
  <si>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</si>
  <si>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</si>
  <si>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</si>
  <si>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</si>
  <si>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</si>
  <si>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</si>
  <si>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</si>
  <si>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</si>
  <si>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</si>
  <si>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</si>
  <si>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</si>
  <si>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</si>
  <si>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</si>
  <si>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</si>
  <si>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</si>
  <si>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</si>
  <si>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</si>
  <si>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</si>
  <si>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</si>
  <si>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</si>
  <si>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</si>
  <si>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</si>
  <si>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</si>
  <si>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</si>
  <si>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</si>
  <si>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</si>
  <si>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</si>
  <si>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</si>
  <si>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</si>
  <si>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</si>
  <si>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</si>
  <si>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</si>
  <si>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</si>
  <si>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</si>
  <si>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</si>
  <si>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</si>
  <si>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</si>
  <si>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</si>
  <si>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</si>
  <si>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</si>
  <si>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</si>
  <si>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</si>
  <si>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</si>
  <si>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</si>
  <si>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</si>
  <si>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</si>
  <si>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</si>
  <si>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</si>
  <si>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</si>
  <si>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</si>
  <si>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</si>
  <si>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</si>
  <si>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</si>
  <si>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</si>
  <si>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</si>
  <si>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</si>
  <si>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</si>
  <si>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</si>
  <si>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</si>
  <si>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</si>
  <si>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</si>
  <si>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</si>
  <si>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</si>
  <si>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</si>
  <si>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</si>
  <si>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</si>
  <si>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</si>
  <si>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</si>
  <si>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</si>
  <si>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</si>
  <si>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</si>
  <si>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</si>
  <si>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</si>
  <si>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</si>
  <si>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</si>
  <si>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</si>
  <si>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</si>
  <si>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</si>
  <si>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</si>
  <si>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</si>
  <si>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</si>
  <si>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</si>
  <si>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</si>
  <si>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</si>
  <si>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</si>
  <si>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</si>
  <si>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</si>
  <si>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</si>
  <si>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</si>
  <si>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</si>
  <si>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</si>
  <si>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</si>
  <si>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</si>
  <si>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</si>
  <si>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</si>
  <si>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</si>
  <si>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</si>
  <si>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</si>
  <si>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</si>
  <si>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</si>
  <si>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</si>
  <si>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</si>
  <si>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</si>
  <si>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</si>
  <si>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</si>
  <si>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</si>
  <si>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</si>
  <si>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</si>
  <si>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</si>
  <si>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</si>
  <si>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</si>
  <si>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</si>
  <si>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</si>
  <si>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</si>
  <si>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</si>
  <si>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</si>
  <si>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</si>
  <si>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</si>
  <si>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</si>
  <si>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</si>
  <si>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</si>
  <si>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</si>
  <si>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</si>
  <si>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</si>
  <si>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</si>
  <si>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</si>
  <si>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</si>
  <si>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</si>
  <si>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</si>
  <si>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</si>
  <si>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</si>
  <si>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</si>
  <si>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</si>
  <si>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</si>
  <si>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</si>
  <si>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</si>
  <si>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</si>
  <si>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</si>
  <si>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</si>
  <si>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</si>
  <si>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</si>
  <si>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</si>
  <si>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</si>
  <si>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</si>
  <si>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</si>
  <si>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</si>
  <si>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</si>
  <si>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</si>
  <si>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</si>
  <si>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</si>
  <si>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</si>
  <si>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</si>
  <si>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</si>
  <si>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</si>
  <si>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</si>
  <si>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</si>
  <si>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</si>
  <si>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</si>
  <si>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</si>
  <si>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</si>
  <si>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</si>
  <si>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</si>
  <si>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</si>
  <si>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</si>
  <si>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</si>
  <si>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</si>
  <si>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</si>
  <si>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</si>
  <si>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</si>
  <si>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</si>
  <si>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</si>
  <si>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</si>
  <si>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</si>
  <si>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</si>
  <si>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</si>
  <si>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</si>
  <si>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</si>
  <si>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</si>
  <si>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</si>
  <si>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</si>
  <si>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</si>
  <si>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</si>
  <si>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</si>
  <si>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</si>
  <si>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</si>
  <si>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</si>
  <si>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</si>
  <si>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</si>
  <si>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</si>
  <si>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</si>
  <si>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</si>
  <si>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</si>
  <si>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</si>
  <si>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</si>
  <si>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</si>
  <si>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</si>
  <si>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</si>
  <si>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</si>
  <si>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</si>
  <si>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</si>
  <si>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</si>
  <si>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</si>
  <si>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</si>
  <si>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</si>
  <si>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</si>
  <si>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</si>
  <si>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</si>
  <si>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</si>
  <si>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</si>
  <si>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</si>
  <si>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</si>
  <si>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</si>
  <si>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</si>
  <si>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</si>
  <si>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</si>
  <si>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</si>
  <si>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</si>
  <si>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</si>
  <si>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</si>
  <si>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</si>
  <si>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</si>
  <si>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</si>
  <si>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</si>
  <si>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</si>
  <si>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</si>
  <si>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</si>
  <si>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</si>
  <si>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</si>
  <si>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</si>
  <si>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</si>
  <si>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</si>
  <si>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</si>
  <si>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</si>
  <si>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</si>
  <si>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</si>
  <si>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</si>
  <si>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</si>
  <si>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</si>
  <si>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</si>
  <si>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</si>
  <si>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</si>
  <si>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</si>
  <si>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</si>
  <si>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</si>
  <si>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</si>
  <si>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</si>
  <si>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</si>
  <si>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</si>
  <si>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</si>
  <si>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</si>
  <si>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</si>
  <si>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</si>
  <si>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</si>
  <si>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</si>
  <si>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</si>
  <si>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</si>
  <si>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</si>
  <si>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</si>
  <si>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</si>
  <si>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</si>
  <si>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</si>
  <si>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</si>
  <si>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</si>
  <si>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</si>
  <si>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</si>
  <si>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</si>
  <si>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</si>
  <si>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</si>
  <si>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</si>
  <si>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</si>
  <si>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</si>
  <si>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</si>
  <si>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</si>
  <si>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</si>
  <si>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</si>
  <si>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</si>
  <si>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</si>
  <si>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</si>
  <si>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</si>
  <si>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</si>
  <si>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</si>
  <si>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</si>
  <si>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</si>
  <si>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</si>
  <si>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</si>
  <si>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</si>
  <si>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</si>
  <si>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</si>
  <si>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</si>
  <si>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</si>
  <si>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</si>
  <si>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</si>
  <si>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</si>
  <si>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</si>
  <si>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</si>
  <si>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</si>
  <si>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</si>
  <si>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</si>
  <si>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</si>
  <si>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</si>
  <si>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</si>
  <si>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</si>
  <si>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</si>
  <si>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</si>
  <si>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</si>
  <si>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</si>
  <si>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</si>
  <si>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</si>
  <si>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</si>
  <si>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</si>
  <si>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</si>
  <si>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</si>
  <si>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</si>
  <si>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</si>
  <si>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</si>
  <si>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</si>
  <si>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</si>
  <si>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</si>
  <si>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</si>
  <si>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</si>
  <si>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</si>
  <si>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</si>
  <si>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</si>
  <si>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</si>
  <si>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</si>
  <si>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</si>
  <si>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</si>
  <si>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</si>
  <si>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</si>
  <si>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</si>
  <si>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</si>
  <si>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</si>
  <si>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</si>
  <si>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</si>
  <si>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</si>
  <si>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</si>
  <si>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</si>
  <si>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</si>
  <si>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</si>
  <si>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</si>
  <si>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</si>
  <si>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</si>
  <si>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</si>
  <si>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</si>
  <si>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</si>
  <si>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</si>
  <si>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</si>
  <si>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</si>
  <si>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</si>
  <si>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</si>
  <si>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</si>
  <si>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</si>
  <si>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</si>
  <si>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</si>
  <si>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</si>
  <si>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</si>
  <si>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</si>
  <si>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</si>
  <si>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</si>
  <si>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</si>
  <si>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</si>
  <si>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</si>
  <si>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</si>
  <si>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</si>
  <si>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</si>
  <si>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</si>
  <si>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</si>
  <si>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</si>
  <si>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</si>
  <si>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</si>
  <si>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</si>
  <si>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</si>
  <si>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</si>
  <si>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</si>
  <si>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</si>
  <si>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</si>
  <si>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</si>
  <si>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</si>
  <si>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</si>
  <si>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</si>
  <si>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</si>
  <si>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</si>
  <si>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</si>
  <si>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</si>
  <si>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</si>
  <si>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</si>
  <si>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</si>
  <si>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</si>
  <si>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</si>
  <si>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</si>
  <si>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</si>
  <si>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</si>
  <si>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</si>
  <si>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</si>
  <si>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</si>
  <si>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</si>
  <si>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</si>
  <si>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</si>
  <si>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</si>
  <si>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</si>
  <si>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</si>
  <si>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</si>
  <si>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</si>
  <si>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</si>
  <si>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</si>
  <si>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</si>
  <si>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</si>
  <si>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</si>
  <si>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</si>
  <si>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</si>
  <si>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</si>
  <si>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</si>
  <si>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</si>
  <si>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</si>
  <si>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</si>
  <si>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</si>
  <si>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</si>
  <si>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</si>
  <si>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</si>
  <si>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</si>
  <si>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</si>
  <si>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</si>
  <si>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</si>
  <si>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</si>
  <si>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</si>
  <si>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</si>
  <si>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</si>
  <si>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</si>
  <si>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</si>
  <si>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</si>
  <si>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</si>
  <si>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</si>
  <si>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</si>
  <si>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</si>
  <si>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</si>
  <si>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</si>
  <si>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</si>
  <si>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</si>
  <si>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</si>
  <si>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</si>
  <si>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</si>
  <si>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</si>
  <si>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</si>
  <si>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</si>
  <si>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</si>
  <si>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</si>
  <si>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</si>
  <si>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</si>
  <si>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</si>
  <si>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</si>
  <si>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</si>
  <si>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</si>
  <si>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</si>
  <si>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</si>
  <si>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</si>
  <si>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</si>
  <si>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</si>
  <si>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</si>
  <si>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</si>
  <si>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</si>
  <si>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</si>
  <si>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</si>
  <si>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</si>
  <si>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</si>
  <si>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</si>
  <si>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</si>
  <si>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</si>
  <si>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</si>
  <si>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</si>
  <si>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</si>
  <si>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</si>
  <si>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</si>
  <si>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</si>
  <si>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</si>
  <si>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</si>
  <si>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</si>
  <si>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</si>
  <si>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</si>
  <si>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</si>
  <si>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</si>
  <si>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</si>
  <si>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</si>
  <si>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</si>
  <si>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</si>
  <si>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</si>
  <si>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</si>
  <si>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</si>
  <si>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</si>
  <si>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</si>
  <si>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</si>
  <si>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</si>
  <si>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</si>
  <si>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</si>
  <si>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</si>
  <si>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</si>
  <si>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</si>
  <si>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</si>
  <si>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</si>
  <si>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</si>
  <si>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</si>
  <si>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</si>
  <si>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</si>
  <si>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</si>
  <si>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</si>
  <si>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</si>
  <si>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</si>
  <si>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</si>
  <si>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</si>
  <si>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</si>
  <si>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</si>
  <si>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</si>
  <si>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</si>
  <si>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</si>
  <si>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</si>
  <si>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</si>
  <si>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</si>
  <si>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</si>
  <si>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</si>
  <si>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</si>
  <si>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</si>
  <si>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</si>
  <si>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</si>
  <si>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</si>
  <si>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</si>
  <si>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</si>
  <si>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</si>
  <si>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</si>
  <si>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</si>
  <si>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</si>
  <si>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</si>
  <si>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</si>
  <si>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</si>
  <si>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</si>
  <si>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</si>
  <si>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</si>
  <si>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</si>
  <si>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</si>
  <si>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</si>
  <si>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</si>
  <si>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</si>
  <si>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</si>
  <si>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</si>
  <si>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</si>
  <si>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</si>
  <si>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</si>
  <si>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</si>
  <si>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</si>
  <si>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</si>
  <si>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</si>
  <si>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</si>
  <si>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</si>
  <si>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</si>
  <si>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</si>
  <si>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</si>
  <si>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</si>
  <si>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</si>
  <si>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</si>
  <si>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</si>
  <si>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</si>
  <si>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</si>
  <si>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</si>
  <si>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</si>
  <si>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</si>
  <si>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</si>
  <si>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</si>
  <si>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</si>
  <si>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</si>
  <si>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</si>
  <si>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</si>
  <si>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</si>
  <si>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</si>
  <si>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</si>
  <si>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</si>
  <si>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</si>
  <si>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</si>
  <si>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</si>
  <si>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</si>
  <si>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</si>
  <si>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</si>
  <si>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</si>
  <si>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</si>
  <si>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</si>
  <si>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</si>
  <si>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</si>
  <si>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</si>
  <si>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</si>
  <si>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</si>
  <si>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</si>
  <si>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</si>
  <si>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</si>
  <si>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</si>
  <si>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</si>
  <si>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</si>
  <si>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</si>
  <si>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</si>
  <si>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</si>
  <si>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</si>
  <si>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</si>
  <si>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</si>
  <si>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</si>
  <si>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</si>
  <si>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</si>
  <si>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</si>
  <si>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</si>
  <si>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</si>
  <si>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</si>
  <si>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</si>
  <si>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</si>
  <si>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</si>
  <si>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</si>
  <si>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</si>
  <si>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</si>
  <si>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</si>
  <si>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</si>
  <si>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</si>
  <si>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</si>
  <si>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</si>
  <si>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</si>
  <si>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</si>
  <si>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</si>
  <si>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</si>
  <si>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</si>
  <si>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</si>
  <si>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</si>
  <si>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</si>
  <si>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</si>
  <si>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</si>
  <si>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</si>
  <si>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</si>
  <si>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</si>
  <si>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</si>
  <si>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</si>
  <si>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</si>
  <si>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</si>
  <si>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</si>
  <si>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</si>
  <si>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</si>
  <si>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</si>
  <si>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</si>
  <si>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</si>
  <si>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</si>
  <si>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</si>
  <si>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</si>
  <si>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</si>
  <si>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</si>
  <si>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</si>
  <si>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</si>
  <si>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</si>
  <si>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</si>
  <si>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</si>
  <si>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</si>
  <si>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</si>
  <si>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</si>
  <si>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</si>
  <si>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</si>
  <si>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</si>
  <si>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</si>
  <si>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</si>
  <si>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</si>
  <si>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</si>
  <si>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</si>
  <si>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</si>
  <si>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</si>
  <si>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</si>
  <si>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</si>
  <si>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</si>
  <si>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</si>
  <si>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</si>
  <si>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</si>
  <si>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</si>
  <si>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</si>
  <si>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</si>
  <si>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</si>
  <si>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</si>
  <si>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</si>
  <si>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</si>
  <si>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</si>
  <si>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</si>
  <si>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</si>
  <si>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</si>
  <si>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</si>
  <si>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</si>
  <si>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</si>
  <si>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</si>
  <si>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</si>
  <si>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</si>
  <si>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</si>
  <si>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</si>
  <si>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</si>
  <si>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</si>
  <si>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</si>
  <si>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</si>
  <si>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</si>
  <si>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</si>
  <si>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</si>
  <si>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</si>
  <si>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</si>
  <si>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</si>
  <si>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</si>
  <si>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</si>
  <si>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</si>
  <si>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</si>
  <si>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</si>
  <si>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</si>
  <si>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</si>
  <si>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</si>
  <si>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</si>
  <si>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</si>
  <si>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</si>
  <si>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</si>
  <si>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</si>
  <si>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</si>
  <si>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</si>
  <si>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</si>
  <si>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</si>
  <si>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</si>
  <si>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</si>
  <si>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</si>
  <si>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</si>
  <si>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</si>
  <si>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</si>
  <si>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</si>
  <si>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</si>
  <si>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</si>
  <si>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</si>
  <si>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</si>
  <si>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</si>
  <si>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</si>
  <si>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</si>
  <si>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</si>
  <si>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</si>
  <si>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</si>
  <si>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</si>
  <si>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</si>
  <si>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</si>
  <si>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</si>
  <si>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</si>
  <si>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</si>
  <si>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</si>
  <si>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</si>
  <si>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</si>
  <si>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</si>
  <si>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</si>
  <si>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</si>
  <si>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</si>
  <si>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</si>
  <si>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</si>
  <si>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</si>
  <si>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</si>
  <si>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</si>
  <si>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</si>
  <si>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</si>
  <si>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</si>
  <si>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</si>
  <si>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</si>
  <si>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</si>
  <si>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</si>
  <si>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</si>
  <si>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</si>
  <si>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</si>
  <si>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</si>
  <si>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</si>
  <si>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</si>
  <si>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</si>
  <si>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</si>
  <si>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</si>
  <si>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</si>
  <si>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</si>
  <si>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</si>
  <si>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</si>
  <si>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</si>
  <si>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</si>
  <si>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</si>
  <si>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</si>
  <si>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</si>
  <si>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</si>
  <si>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</si>
  <si>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</si>
  <si>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</si>
  <si>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</si>
  <si>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</si>
  <si>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</si>
  <si>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</si>
  <si>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</si>
  <si>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</si>
  <si>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</si>
  <si>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</si>
  <si>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</si>
  <si>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</si>
  <si>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</si>
  <si>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</si>
  <si>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</si>
  <si>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</si>
  <si>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</si>
  <si>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</si>
  <si>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</si>
  <si>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</si>
  <si>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</si>
  <si>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</si>
  <si>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</si>
  <si>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</si>
  <si>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</si>
  <si>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</si>
  <si>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</si>
  <si>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</si>
  <si>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</si>
  <si>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</si>
  <si>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</si>
  <si>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</si>
  <si>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</si>
  <si>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</si>
  <si>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</si>
  <si>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</si>
  <si>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</si>
  <si>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</si>
  <si>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</si>
  <si>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</si>
  <si>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</si>
  <si>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</si>
  <si>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</si>
  <si>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</si>
  <si>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</si>
  <si>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</si>
  <si>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</si>
  <si>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</si>
  <si>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</si>
  <si>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</si>
  <si>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</si>
  <si>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</si>
  <si>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</si>
  <si>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</si>
  <si>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</si>
  <si>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</si>
  <si>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</si>
  <si>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</si>
  <si>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</si>
  <si>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</si>
  <si>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</si>
  <si>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</si>
  <si>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</si>
  <si>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</si>
  <si>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</si>
  <si>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</si>
  <si>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</si>
  <si>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</si>
  <si>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</si>
  <si>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</si>
  <si>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</si>
  <si>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</si>
  <si>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</si>
  <si>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</si>
  <si>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</si>
  <si>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</si>
  <si>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</si>
  <si>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</si>
  <si>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</si>
  <si>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</si>
  <si>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</si>
  <si>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</si>
  <si>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</si>
  <si>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</si>
  <si>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</si>
  <si>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</si>
  <si>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</si>
  <si>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</si>
  <si>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</si>
  <si>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</si>
  <si>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</si>
  <si>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</si>
  <si>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</si>
  <si>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</si>
  <si>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</si>
  <si>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</si>
  <si>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</si>
  <si>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</si>
  <si>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</si>
  <si>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</si>
  <si>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</si>
  <si>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</si>
  <si>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</si>
  <si>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</si>
  <si>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</si>
  <si>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</si>
  <si>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</si>
  <si>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</si>
  <si>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</si>
  <si>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</si>
  <si>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</si>
  <si>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</si>
  <si>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</si>
  <si>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</si>
  <si>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</si>
  <si>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</si>
  <si>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</si>
  <si>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</si>
  <si>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</si>
  <si>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</si>
  <si>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</si>
  <si>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</si>
  <si>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</si>
  <si>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</si>
  <si>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</si>
  <si>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</si>
  <si>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</si>
  <si>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</si>
  <si>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</si>
  <si>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</si>
  <si>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</si>
  <si>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</si>
  <si>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</si>
  <si>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</si>
  <si>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</si>
  <si>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</si>
  <si>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</si>
  <si>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</si>
  <si>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</si>
  <si>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</si>
  <si>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</si>
  <si>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</si>
  <si>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</si>
  <si>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</si>
  <si>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</si>
  <si>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</si>
  <si>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</si>
  <si>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</si>
  <si>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</si>
  <si>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</si>
  <si>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</si>
  <si>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</si>
  <si>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</si>
  <si>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</si>
  <si>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</si>
  <si>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</si>
  <si>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</si>
  <si>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</si>
  <si>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</si>
  <si>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</si>
  <si>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</si>
  <si>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</si>
  <si>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</si>
  <si>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</si>
  <si>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</si>
  <si>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</si>
  <si>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</si>
  <si>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</si>
  <si>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</si>
  <si>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</si>
  <si>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</si>
  <si>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</si>
  <si>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</si>
  <si>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</si>
  <si>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</si>
  <si>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</si>
  <si>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</si>
  <si>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</si>
  <si>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</si>
  <si>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</si>
  <si>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</si>
  <si>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</si>
  <si>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</si>
  <si>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</si>
  <si>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</si>
  <si>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</si>
  <si>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</si>
  <si>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</si>
  <si>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</si>
  <si>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</si>
  <si>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</si>
  <si>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</si>
  <si>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</si>
  <si>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</si>
  <si>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</si>
  <si>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</si>
  <si>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</si>
  <si>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</si>
  <si>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</si>
  <si>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</si>
  <si>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</si>
  <si>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</si>
  <si>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</si>
  <si>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</si>
  <si>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</si>
  <si>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</si>
  <si>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</si>
  <si>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</si>
  <si>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</si>
  <si>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</si>
  <si>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</si>
  <si>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</si>
  <si>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</si>
  <si>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</si>
  <si>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</si>
  <si>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</si>
  <si>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</si>
  <si>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</si>
  <si>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</si>
  <si>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</si>
  <si>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</si>
  <si>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</si>
  <si>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</si>
  <si>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</si>
  <si>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</si>
  <si>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</si>
  <si>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</si>
  <si>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</si>
  <si>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</si>
  <si>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</si>
  <si>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</si>
  <si>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</si>
  <si>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</si>
  <si>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</si>
  <si>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</si>
  <si>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</si>
  <si>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</si>
  <si>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</si>
  <si>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</si>
  <si>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</si>
  <si>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</si>
  <si>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</si>
  <si>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</si>
  <si>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</si>
  <si>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</si>
  <si>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</si>
  <si>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</si>
  <si>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</si>
  <si>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</si>
  <si>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</si>
  <si>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</si>
  <si>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</si>
  <si>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</si>
  <si>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</si>
  <si>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</si>
  <si>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</si>
  <si>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</si>
  <si>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</si>
  <si>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</si>
  <si>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</si>
  <si>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</si>
  <si>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</si>
  <si>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</si>
  <si>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</si>
  <si>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</si>
  <si>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</si>
  <si>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</si>
  <si>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</si>
  <si>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</si>
  <si>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</si>
  <si>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</si>
  <si>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</si>
  <si>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</si>
  <si>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</si>
  <si>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</si>
  <si>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</si>
  <si>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</si>
  <si>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</si>
  <si>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</si>
  <si>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</si>
  <si>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</si>
  <si>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</si>
  <si>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</si>
  <si>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</si>
  <si>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</si>
  <si>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</si>
  <si>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</si>
  <si>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</si>
  <si>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</si>
  <si>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</si>
  <si>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</si>
  <si>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</si>
  <si>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</si>
  <si>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</si>
  <si>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</si>
  <si>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</si>
  <si>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</si>
  <si>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</si>
  <si>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</si>
  <si>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</si>
  <si>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</si>
  <si>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</si>
  <si>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</si>
  <si>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</si>
  <si>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</si>
  <si>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</si>
  <si>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</si>
  <si>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</si>
  <si>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</si>
  <si>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</si>
  <si>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</si>
  <si>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</si>
  <si>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</si>
  <si>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</si>
  <si>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</si>
  <si>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</si>
  <si>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</si>
  <si>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</si>
  <si>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</si>
  <si>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</si>
  <si>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</si>
  <si>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</si>
  <si>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</si>
  <si>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</si>
  <si>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</si>
  <si>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</si>
  <si>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</si>
  <si>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</si>
  <si>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</si>
  <si>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</si>
  <si>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</si>
  <si>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</si>
  <si>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</si>
  <si>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</si>
  <si>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</si>
  <si>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</si>
  <si>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</si>
  <si>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</si>
  <si>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</si>
  <si>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</si>
  <si>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</si>
  <si>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</si>
  <si>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</si>
  <si>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</si>
  <si>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</si>
  <si>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</si>
  <si>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</si>
  <si>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</si>
  <si>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</si>
  <si>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</si>
  <si>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</si>
  <si>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</si>
  <si>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</si>
  <si>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</si>
  <si>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</si>
  <si>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</si>
  <si>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</si>
  <si>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</si>
  <si>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</si>
  <si>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</si>
  <si>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</si>
  <si>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</si>
  <si>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</si>
  <si>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</si>
  <si>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</si>
  <si>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</si>
  <si>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</si>
  <si>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</si>
  <si>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</si>
  <si>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</si>
  <si>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</si>
  <si>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</si>
  <si>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</si>
  <si>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</si>
  <si>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</si>
  <si>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</si>
  <si>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</si>
  <si>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</si>
  <si>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</si>
  <si>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</si>
  <si>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</si>
  <si>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</si>
  <si>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</si>
  <si>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</si>
  <si>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</si>
  <si>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</si>
  <si>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</si>
  <si>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</si>
  <si>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</si>
  <si>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</si>
  <si>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</si>
  <si>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</si>
  <si>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</si>
  <si>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</si>
  <si>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</si>
  <si>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</si>
  <si>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</si>
  <si>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</si>
  <si>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</si>
  <si>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</si>
  <si>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</si>
  <si>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</si>
  <si>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</si>
  <si>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</si>
  <si>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</si>
  <si>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</si>
  <si>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</si>
  <si>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</si>
  <si>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</si>
  <si>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</si>
  <si>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</si>
  <si>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</si>
  <si>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</si>
  <si>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</si>
  <si>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</si>
  <si>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</si>
  <si>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</si>
  <si>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</si>
  <si>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</si>
  <si>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</si>
  <si>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</si>
  <si>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</si>
  <si>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</si>
  <si>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</si>
  <si>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</si>
  <si>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</si>
  <si>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</si>
  <si>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</si>
  <si>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</si>
  <si>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</si>
  <si>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</si>
  <si>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</si>
  <si>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</si>
  <si>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</si>
  <si>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</si>
  <si>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</si>
  <si>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</si>
  <si>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</si>
  <si>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</si>
  <si>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</si>
  <si>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</si>
  <si>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</si>
  <si>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</si>
  <si>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</si>
  <si>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</si>
  <si>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</si>
  <si>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</si>
  <si>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</si>
  <si>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</si>
  <si>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</si>
  <si>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</si>
  <si>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</si>
  <si>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</si>
  <si>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</si>
  <si>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</si>
  <si>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</si>
  <si>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</si>
  <si>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</si>
  <si>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</si>
  <si>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</si>
  <si>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</si>
  <si>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</si>
  <si>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</si>
  <si>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</si>
  <si>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</si>
  <si>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</si>
  <si>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</si>
  <si>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</si>
  <si>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</si>
  <si>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</si>
  <si>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</si>
  <si>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</si>
  <si>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</si>
  <si>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</si>
  <si>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</si>
  <si>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</si>
  <si>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</si>
  <si>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</si>
  <si>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</si>
  <si>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</si>
  <si>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</si>
  <si>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</si>
  <si>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</si>
  <si>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</si>
  <si>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</si>
  <si>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</si>
  <si>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</si>
  <si>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</si>
  <si>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</si>
  <si>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</si>
  <si>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</si>
  <si>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</si>
  <si>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</si>
  <si>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</si>
  <si>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</si>
  <si>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</si>
  <si>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</si>
  <si>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</si>
  <si>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</si>
  <si>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</si>
  <si>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</si>
  <si>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</si>
  <si>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</si>
  <si>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</si>
  <si>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</si>
  <si>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</si>
  <si>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</si>
  <si>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</si>
  <si>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</si>
  <si>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</si>
  <si>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</si>
  <si>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</si>
  <si>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</si>
  <si>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</si>
  <si>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</si>
  <si>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</si>
  <si>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</si>
  <si>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</si>
  <si>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</si>
  <si>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</si>
  <si>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</si>
  <si>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</si>
  <si>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</si>
  <si>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</si>
  <si>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</si>
  <si>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</si>
  <si>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</si>
  <si>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</si>
  <si>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</si>
  <si>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</si>
  <si>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</si>
  <si>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</si>
  <si>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</si>
  <si>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</si>
  <si>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</si>
  <si>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</si>
  <si>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</si>
  <si>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</si>
  <si>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</si>
  <si>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</si>
  <si>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</si>
  <si>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</si>
  <si>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</si>
  <si>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</si>
  <si>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</si>
  <si>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</si>
  <si>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</si>
  <si>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</si>
  <si>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</si>
  <si>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</si>
  <si>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</si>
  <si>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</si>
  <si>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</si>
  <si>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</si>
  <si>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</si>
  <si>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</si>
  <si>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</si>
  <si>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</si>
  <si>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</si>
  <si>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</si>
  <si>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</si>
  <si>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</si>
  <si>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</si>
  <si>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</si>
  <si>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</si>
  <si>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</si>
  <si>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</si>
  <si>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</si>
  <si>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</si>
  <si>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</si>
  <si>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</si>
  <si>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</si>
  <si>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</si>
  <si>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</si>
  <si>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</si>
  <si>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</si>
  <si>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</si>
  <si>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</si>
  <si>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</si>
  <si>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</si>
  <si>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</si>
  <si>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</si>
  <si>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</si>
  <si>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</si>
  <si>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</si>
  <si>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</si>
  <si>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</si>
  <si>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</si>
  <si>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</si>
  <si>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</si>
  <si>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</si>
  <si>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</si>
  <si>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</si>
  <si>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</si>
  <si>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</si>
  <si>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</si>
  <si>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</si>
  <si>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</si>
  <si>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</si>
  <si>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</si>
  <si>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</si>
  <si>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</si>
  <si>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</si>
  <si>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</si>
  <si>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</si>
  <si>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</si>
  <si>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</si>
  <si>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</si>
  <si>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</si>
  <si>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</si>
  <si>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</si>
  <si>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</si>
  <si>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</si>
  <si>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</si>
  <si>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</si>
  <si>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</si>
  <si>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</si>
  <si>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</si>
  <si>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</si>
  <si>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</si>
  <si>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</si>
  <si>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</si>
  <si>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</si>
  <si>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</si>
  <si>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</si>
  <si>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</si>
  <si>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</si>
  <si>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</si>
  <si>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</si>
  <si>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</si>
  <si>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</si>
  <si>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</si>
  <si>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</si>
  <si>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</si>
  <si>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</si>
  <si>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</si>
  <si>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</si>
  <si>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</si>
  <si>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</si>
  <si>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</si>
  <si>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</si>
  <si>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</si>
  <si>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</si>
  <si>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</si>
  <si>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</si>
  <si>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</si>
  <si>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</si>
  <si>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</si>
  <si>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</si>
  <si>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</si>
  <si>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</si>
  <si>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</si>
  <si>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</si>
  <si>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</si>
  <si>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</si>
  <si>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</si>
  <si>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</si>
  <si>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</si>
  <si>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</si>
  <si>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</si>
  <si>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</si>
  <si>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</si>
  <si>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</si>
  <si>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</si>
  <si>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</si>
  <si>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</si>
  <si>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</si>
  <si>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</si>
  <si>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</si>
  <si>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</si>
  <si>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</si>
  <si>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</si>
  <si>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</si>
  <si>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</si>
  <si>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</si>
  <si>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</si>
  <si>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</si>
  <si>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</si>
  <si>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</si>
  <si>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</si>
  <si>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</si>
  <si>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</si>
  <si>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</si>
  <si>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</si>
  <si>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</si>
  <si>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</si>
  <si>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</si>
  <si>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</si>
  <si>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</si>
  <si>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</si>
  <si>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</si>
  <si>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</si>
  <si>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</si>
  <si>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</si>
  <si>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</si>
  <si>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</si>
  <si>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</si>
  <si>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</si>
  <si>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</si>
  <si>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</si>
  <si>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</si>
  <si>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</si>
  <si>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</si>
  <si>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</si>
  <si>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</si>
  <si>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</si>
  <si>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</si>
  <si>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</si>
  <si>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</si>
  <si>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</si>
  <si>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</si>
  <si>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</si>
  <si>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</si>
  <si>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</si>
  <si>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</si>
  <si>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</si>
  <si>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</si>
  <si>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</si>
  <si>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</si>
  <si>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</si>
  <si>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</si>
  <si>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</si>
  <si>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</si>
  <si>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</si>
  <si>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</si>
  <si>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</si>
  <si>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</si>
  <si>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</si>
  <si>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</si>
  <si>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</si>
  <si>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</si>
  <si>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</si>
  <si>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</si>
  <si>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</si>
  <si>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</si>
  <si>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</si>
  <si>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</si>
  <si>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</si>
  <si>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</si>
  <si>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</si>
  <si>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</si>
  <si>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</si>
  <si>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</si>
  <si>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</si>
  <si>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</si>
  <si>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</si>
  <si>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</si>
  <si>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</si>
  <si>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</si>
  <si>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</si>
  <si>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</si>
  <si>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</si>
  <si>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</si>
  <si>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</si>
  <si>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</si>
  <si>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</si>
  <si>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</si>
  <si>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</si>
  <si>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</si>
  <si>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</si>
  <si>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</si>
  <si>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</si>
  <si>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</si>
  <si>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</si>
  <si>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</si>
  <si>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</si>
  <si>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</si>
  <si>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</si>
  <si>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</si>
  <si>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</si>
  <si>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</si>
  <si>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</si>
  <si>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</si>
  <si>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</si>
  <si>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</si>
  <si>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</si>
  <si>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</si>
  <si>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</si>
  <si>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</si>
  <si>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</si>
  <si>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</si>
  <si>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</si>
  <si>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</si>
  <si>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</si>
  <si>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</si>
  <si>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</si>
  <si>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</si>
  <si>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</si>
  <si>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</si>
  <si>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</si>
  <si>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</si>
  <si>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</si>
  <si>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</si>
  <si>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</si>
  <si>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</si>
  <si>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</si>
  <si>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</si>
  <si>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</si>
  <si>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</si>
  <si>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</si>
  <si>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</si>
  <si>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</si>
  <si>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</si>
  <si>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</si>
  <si>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</si>
  <si>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</si>
  <si>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</si>
  <si>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</si>
  <si>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</si>
  <si>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</si>
  <si>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</si>
  <si>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</si>
  <si>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</si>
  <si>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</si>
  <si>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</si>
  <si>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</si>
  <si>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</si>
  <si>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</si>
  <si>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</si>
  <si>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</si>
  <si>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</si>
  <si>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</si>
  <si>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</si>
  <si>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</si>
  <si>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</si>
  <si>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</si>
  <si>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</si>
  <si>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</si>
  <si>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</si>
  <si>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</si>
  <si>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</si>
  <si>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</si>
  <si>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</si>
  <si>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</si>
  <si>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</si>
  <si>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</si>
  <si>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</si>
  <si>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</si>
  <si>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</si>
  <si>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</si>
  <si>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</si>
  <si>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</si>
  <si>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</si>
  <si>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</si>
  <si>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</si>
  <si>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</si>
  <si>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</si>
  <si>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</si>
  <si>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</si>
  <si>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</si>
  <si>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</si>
  <si>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</si>
  <si>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</si>
  <si>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</si>
  <si>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</si>
  <si>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</si>
  <si>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</si>
  <si>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</si>
  <si>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</si>
  <si>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</si>
  <si>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</si>
  <si>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</si>
  <si>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</si>
  <si>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</si>
  <si>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</si>
  <si>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</si>
  <si>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</si>
  <si>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</si>
  <si>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</si>
  <si>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</si>
  <si>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</si>
  <si>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</si>
  <si>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</si>
  <si>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</si>
  <si>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</si>
  <si>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</si>
  <si>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</si>
  <si>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</si>
  <si>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</si>
  <si>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</si>
  <si>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</si>
  <si>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</si>
  <si>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</si>
  <si>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</si>
  <si>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</si>
  <si>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</si>
  <si>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</si>
  <si>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</si>
  <si>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</si>
  <si>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</si>
  <si>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</si>
  <si>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</si>
  <si>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</si>
  <si>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</si>
  <si>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</si>
  <si>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</si>
  <si>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</si>
  <si>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</si>
  <si>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</si>
  <si>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</si>
  <si>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</si>
  <si>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</si>
  <si>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</si>
  <si>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</si>
  <si>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</si>
  <si>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</si>
  <si>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</si>
  <si>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</si>
  <si>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</si>
  <si>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</si>
  <si>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</si>
  <si>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</si>
  <si>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</si>
  <si>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</si>
  <si>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</si>
  <si>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</si>
  <si>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</si>
  <si>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</si>
  <si>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</si>
  <si>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</si>
  <si>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</si>
  <si>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</si>
  <si>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</si>
  <si>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</si>
  <si>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</si>
  <si>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</si>
  <si>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</si>
  <si>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</si>
  <si>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</si>
  <si>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</si>
  <si>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</si>
  <si>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</si>
  <si>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</si>
  <si>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</si>
  <si>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</si>
  <si>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</si>
  <si>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</si>
  <si>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</si>
  <si>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</si>
  <si>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</si>
  <si>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</si>
  <si>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</si>
  <si>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</si>
  <si>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</si>
  <si>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</si>
  <si>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</si>
  <si>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</si>
  <si>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</si>
  <si>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</si>
  <si>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</si>
  <si>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</si>
  <si>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</si>
  <si>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</si>
  <si>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</si>
  <si>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</si>
  <si>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</si>
  <si>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</si>
  <si>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</si>
  <si>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</si>
  <si>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</si>
  <si>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</si>
  <si>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</si>
  <si>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</si>
  <si>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</si>
  <si>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</si>
  <si>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</si>
  <si>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</si>
  <si>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</si>
  <si>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</si>
  <si>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</si>
  <si>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</si>
  <si>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</si>
  <si>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</si>
  <si>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</si>
  <si>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</si>
  <si>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</si>
  <si>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</si>
  <si>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</si>
  <si>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</si>
  <si>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</si>
  <si>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</si>
  <si>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</si>
  <si>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</si>
  <si>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</si>
  <si>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</si>
  <si>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</si>
  <si>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</si>
  <si>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</si>
  <si>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</si>
  <si>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</si>
  <si>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</si>
  <si>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</si>
  <si>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</si>
  <si>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</si>
  <si>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</si>
  <si>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</si>
  <si>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</si>
  <si>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</si>
  <si>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</si>
  <si>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</si>
  <si>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</si>
  <si>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</si>
  <si>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</si>
  <si>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</si>
  <si>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</si>
  <si>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</si>
  <si>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</si>
  <si>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</si>
  <si>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</si>
  <si>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</si>
  <si>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</si>
  <si>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</si>
  <si>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</si>
  <si>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</si>
  <si>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</si>
  <si>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</si>
  <si>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</si>
  <si>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</si>
  <si>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</si>
  <si>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</si>
  <si>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</si>
  <si>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</si>
  <si>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</si>
  <si>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</si>
  <si>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</si>
  <si>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</si>
  <si>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</si>
  <si>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</si>
  <si>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</si>
  <si>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</si>
  <si>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</si>
  <si>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</si>
  <si>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</si>
  <si>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</si>
  <si>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</si>
  <si>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</si>
  <si>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</si>
  <si>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</si>
  <si>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</si>
  <si>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</si>
  <si>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</si>
  <si>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</si>
  <si>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</si>
  <si>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</si>
  <si>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</si>
  <si>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</si>
  <si>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</si>
  <si>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</si>
  <si>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</si>
  <si>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</si>
  <si>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</si>
  <si>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</si>
  <si>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</si>
  <si>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</si>
  <si>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</si>
  <si>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</si>
  <si>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</si>
  <si>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</si>
  <si>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</si>
  <si>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</si>
  <si>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</si>
  <si>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</si>
  <si>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</si>
  <si>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</si>
  <si>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</si>
  <si>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</si>
  <si>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</si>
  <si>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</si>
  <si>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</si>
  <si>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</si>
  <si>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</si>
  <si>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</si>
  <si>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</si>
  <si>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</si>
  <si>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</si>
  <si>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</si>
  <si>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</si>
  <si>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</si>
  <si>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</si>
  <si>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</si>
  <si>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</si>
  <si>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</si>
  <si>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</si>
  <si>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</si>
  <si>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</si>
  <si>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</si>
  <si>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</si>
  <si>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</si>
  <si>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</si>
  <si>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</si>
  <si>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</si>
  <si>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</si>
  <si>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</si>
  <si>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</si>
  <si>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</si>
  <si>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</si>
  <si>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</si>
  <si>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</si>
  <si>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</si>
  <si>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</si>
  <si>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</si>
  <si>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</si>
  <si>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</si>
  <si>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</si>
  <si>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</si>
  <si>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</si>
  <si>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</si>
  <si>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</si>
  <si>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</si>
  <si>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</si>
  <si>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</si>
  <si>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</si>
  <si>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</si>
  <si>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</si>
  <si>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</si>
  <si>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</si>
  <si>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</si>
  <si>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</si>
  <si>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</si>
  <si>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</si>
  <si>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</si>
  <si>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</si>
  <si>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</si>
  <si>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</si>
  <si>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</si>
  <si>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</si>
  <si>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</si>
  <si>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</si>
  <si>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</si>
  <si>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</si>
  <si>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</si>
  <si>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</si>
  <si>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</si>
  <si>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</si>
  <si>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</si>
  <si>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</si>
  <si>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</si>
  <si>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</si>
  <si>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</si>
  <si>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</si>
  <si>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</si>
  <si>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</si>
  <si>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</si>
  <si>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</si>
  <si>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</si>
  <si>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</si>
  <si>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</si>
  <si>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</si>
  <si>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</si>
  <si>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</si>
  <si>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</si>
  <si>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</si>
  <si>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</si>
  <si>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</si>
  <si>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</si>
  <si>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</si>
  <si>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</si>
  <si>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</si>
  <si>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</si>
  <si>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</si>
  <si>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</si>
  <si>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</si>
  <si>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</si>
  <si>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</si>
  <si>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</si>
  <si>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</si>
  <si>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</si>
  <si>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</si>
  <si>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</si>
  <si>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</si>
  <si>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</si>
  <si>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</si>
  <si>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</si>
  <si>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</si>
  <si>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</si>
  <si>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</si>
  <si>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</si>
  <si>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</si>
  <si>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</si>
  <si>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</si>
  <si>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</si>
  <si>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</si>
  <si>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</si>
  <si>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</si>
  <si>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</si>
  <si>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</si>
  <si>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</si>
  <si>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</si>
  <si>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</si>
  <si>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</si>
  <si>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</si>
  <si>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</si>
  <si>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</si>
  <si>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</si>
  <si>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</si>
  <si>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</si>
  <si>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</si>
  <si>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</si>
  <si>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</si>
  <si>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</si>
  <si>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</si>
  <si>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</si>
  <si>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</si>
  <si>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</si>
  <si>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</si>
  <si>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</si>
  <si>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</si>
  <si>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</si>
  <si>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</si>
  <si>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</si>
  <si>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</si>
  <si>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</si>
  <si>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</si>
  <si>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</si>
  <si>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</si>
  <si>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</si>
  <si>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</si>
  <si>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</si>
  <si>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</si>
  <si>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</si>
  <si>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</si>
  <si>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</si>
  <si>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</si>
  <si>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</si>
  <si>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</si>
  <si>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</si>
  <si>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</si>
  <si>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</si>
  <si>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</si>
  <si>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</si>
  <si>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</si>
  <si>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</si>
  <si>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</si>
  <si>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</si>
  <si>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</si>
  <si>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</si>
  <si>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</si>
  <si>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</si>
  <si>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</si>
  <si>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</si>
  <si>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</si>
  <si>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</si>
  <si>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</si>
  <si>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</si>
  <si>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</si>
  <si>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</si>
  <si>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</si>
  <si>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</si>
  <si>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</si>
  <si>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</si>
  <si>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</si>
  <si>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</si>
  <si>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</si>
  <si>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</si>
  <si>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</si>
  <si>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</si>
  <si>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</si>
  <si>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</si>
  <si>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</si>
  <si>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</si>
  <si>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</si>
  <si>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</si>
  <si>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</si>
  <si>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</si>
  <si>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</si>
  <si>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</si>
  <si>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</si>
  <si>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</si>
  <si>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</si>
  <si>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</si>
  <si>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</si>
  <si>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</si>
  <si>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</si>
  <si>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</si>
  <si>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</si>
  <si>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</si>
  <si>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</si>
  <si>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</si>
  <si>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</si>
  <si>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</si>
  <si>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</si>
  <si>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</si>
  <si>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</si>
  <si>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</si>
  <si>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</si>
  <si>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</si>
  <si>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</si>
  <si>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</si>
  <si>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</si>
  <si>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</si>
  <si>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</si>
  <si>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</si>
  <si>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</si>
  <si>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</si>
  <si>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</si>
  <si>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</si>
  <si>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</si>
  <si>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</si>
  <si>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</si>
  <si>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</si>
  <si>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</si>
  <si>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</si>
  <si>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</si>
  <si>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</si>
  <si>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</si>
  <si>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</si>
  <si>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</si>
  <si>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</si>
  <si>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</si>
  <si>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</si>
  <si>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</si>
  <si>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</si>
  <si>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</si>
  <si>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</si>
  <si>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</si>
  <si>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</si>
  <si>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</si>
  <si>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</si>
  <si>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</si>
  <si>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</si>
  <si>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</si>
  <si>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</si>
  <si>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</si>
  <si>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</si>
  <si>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</si>
  <si>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</si>
  <si>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</si>
  <si>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</si>
  <si>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</si>
  <si>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</si>
  <si>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</si>
  <si>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</si>
  <si>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</si>
  <si>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</si>
  <si>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</si>
  <si>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</si>
  <si>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</si>
  <si>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</si>
  <si>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</si>
  <si>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</si>
  <si>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</si>
  <si>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</si>
  <si>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</si>
  <si>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</si>
  <si>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</si>
  <si>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</si>
  <si>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</si>
  <si>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</si>
  <si>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</si>
  <si>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</si>
  <si>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</si>
  <si>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</si>
  <si>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</si>
  <si>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</si>
  <si>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</si>
  <si>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</si>
  <si>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</si>
  <si>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</si>
  <si>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</si>
  <si>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</si>
  <si>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</si>
  <si>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</si>
  <si>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</si>
  <si>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</si>
  <si>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</si>
  <si>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</si>
  <si>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</si>
  <si>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</si>
  <si>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</si>
  <si>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</si>
  <si>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</si>
  <si>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</si>
  <si>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</si>
  <si>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</si>
  <si>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</si>
  <si>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</si>
  <si>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</si>
  <si>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</si>
  <si>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</si>
  <si>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</si>
  <si>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</si>
  <si>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</si>
  <si>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</si>
  <si>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</si>
  <si>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</si>
  <si>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</si>
  <si>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</si>
  <si>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</si>
  <si>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</si>
  <si>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</si>
  <si>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</si>
  <si>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</si>
  <si>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</si>
  <si>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</si>
  <si>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</si>
  <si>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</si>
  <si>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</si>
  <si>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</si>
  <si>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</si>
  <si>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</si>
  <si>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</si>
  <si>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</si>
  <si>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</si>
  <si>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</si>
  <si>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</si>
  <si>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</si>
  <si>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</si>
  <si>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</si>
  <si>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</si>
  <si>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</si>
  <si>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</si>
  <si>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</si>
  <si>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</si>
  <si>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</si>
  <si>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</si>
  <si>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</si>
  <si>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</si>
  <si>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</si>
  <si>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</si>
  <si>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</si>
  <si>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</si>
  <si>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</si>
  <si>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</si>
  <si>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</si>
  <si>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</si>
  <si>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</si>
  <si>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</si>
  <si>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</si>
  <si>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</si>
  <si>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</si>
  <si>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</si>
  <si>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</si>
  <si>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</si>
  <si>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</si>
  <si>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</si>
  <si>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</si>
  <si>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</si>
  <si>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</si>
  <si>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</si>
  <si>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</si>
  <si>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</si>
  <si>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</si>
  <si>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</si>
  <si>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</si>
  <si>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</si>
  <si>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</si>
  <si>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</si>
  <si>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</si>
  <si>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</si>
  <si>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</si>
  <si>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</si>
  <si>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</si>
  <si>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</si>
  <si>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</si>
  <si>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</si>
  <si>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</si>
  <si>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</si>
  <si>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</si>
  <si>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</si>
  <si>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</si>
  <si>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</si>
  <si>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</si>
  <si>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</si>
  <si>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</si>
  <si>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</si>
  <si>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</si>
  <si>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</si>
  <si>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</si>
  <si>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</si>
  <si>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</si>
  <si>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</si>
  <si>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</si>
  <si>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</si>
  <si>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</si>
  <si>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</si>
  <si>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</si>
  <si>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</si>
  <si>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</si>
  <si>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</si>
  <si>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</si>
  <si>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</si>
  <si>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</si>
  <si>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</si>
  <si>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</si>
  <si>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</si>
  <si>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</si>
  <si>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</si>
  <si>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</si>
  <si>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</si>
  <si>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</si>
  <si>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</si>
  <si>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</si>
  <si>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</si>
  <si>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</si>
  <si>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</si>
  <si>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</si>
  <si>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</si>
  <si>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</si>
  <si>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</si>
  <si>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</si>
  <si>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</si>
  <si>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</si>
  <si>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</si>
  <si>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</si>
  <si>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</si>
  <si>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</si>
  <si>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</si>
  <si>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</si>
  <si>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</si>
  <si>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</si>
  <si>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</si>
  <si>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</si>
  <si>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</si>
  <si>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</si>
  <si>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</si>
  <si>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</si>
  <si>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</si>
  <si>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</si>
  <si>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</si>
  <si>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</si>
  <si>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</si>
  <si>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</si>
  <si>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</si>
  <si>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</si>
  <si>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</si>
  <si>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</si>
  <si>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</si>
  <si>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</si>
  <si>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</si>
  <si>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</si>
  <si>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</si>
  <si>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</si>
  <si>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</si>
  <si>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</si>
  <si>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</si>
  <si>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</si>
  <si>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</si>
  <si>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</si>
  <si>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</si>
  <si>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</si>
  <si>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</si>
  <si>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</si>
  <si>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</si>
  <si>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</si>
  <si>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</si>
  <si>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</si>
  <si>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</si>
  <si>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</si>
  <si>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</si>
  <si>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</si>
  <si>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</si>
  <si>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</si>
  <si>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</si>
  <si>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</si>
  <si>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</si>
  <si>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</si>
  <si>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</si>
  <si>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</si>
  <si>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</si>
  <si>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</si>
  <si>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</si>
  <si>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</si>
  <si>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</si>
  <si>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</si>
  <si>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</si>
  <si>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</si>
  <si>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</si>
  <si>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</si>
  <si>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</si>
  <si>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</si>
  <si>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</si>
  <si>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</si>
  <si>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</si>
  <si>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</si>
  <si>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</si>
  <si>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</si>
  <si>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</si>
  <si>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</si>
  <si>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</si>
  <si>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</si>
  <si>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</si>
  <si>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</si>
  <si>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</si>
  <si>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</si>
  <si>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</si>
  <si>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</si>
  <si>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</si>
  <si>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</si>
  <si>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</si>
  <si>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</si>
  <si>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</si>
  <si>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</si>
  <si>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</si>
  <si>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</si>
  <si>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</si>
  <si>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</si>
  <si>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</si>
  <si>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</si>
  <si>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</si>
  <si>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</si>
  <si>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</si>
  <si>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</si>
  <si>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</si>
  <si>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</si>
  <si>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</si>
  <si>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</si>
  <si>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</si>
  <si>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</si>
  <si>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</si>
  <si>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</si>
  <si>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</si>
  <si>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</si>
  <si>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</si>
  <si>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</si>
  <si>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</si>
  <si>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</si>
  <si>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</si>
  <si>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</si>
  <si>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</si>
  <si>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</si>
  <si>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</si>
  <si>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</si>
  <si>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</si>
  <si>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</si>
  <si>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</si>
  <si>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</si>
  <si>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</si>
  <si>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</si>
  <si>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</si>
  <si>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</si>
  <si>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</si>
  <si>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</si>
  <si>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</si>
  <si>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</si>
  <si>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</si>
  <si>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</si>
  <si>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</si>
  <si>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</si>
  <si>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</si>
  <si>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</si>
  <si>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</si>
  <si>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</si>
  <si>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</si>
  <si>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</si>
  <si>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</si>
  <si>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</si>
  <si>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</si>
  <si>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</si>
  <si>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</si>
  <si>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</si>
  <si>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</si>
  <si>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</si>
  <si>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</si>
  <si>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</si>
  <si>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</si>
  <si>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</si>
  <si>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</si>
  <si>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</si>
  <si>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</si>
  <si>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</si>
  <si>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</si>
  <si>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</si>
  <si>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</si>
  <si>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</si>
  <si>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</si>
  <si>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</si>
  <si>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</si>
  <si>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</si>
  <si>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</si>
  <si>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</si>
  <si>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</si>
  <si>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</si>
  <si>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</si>
  <si>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</si>
  <si>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</si>
  <si>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</si>
  <si>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</si>
  <si>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</si>
  <si>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</si>
  <si>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</si>
  <si>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</si>
  <si>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</si>
  <si>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</si>
  <si>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</si>
  <si>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</si>
  <si>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</si>
  <si>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</si>
  <si>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</si>
  <si>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</si>
  <si>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</si>
  <si>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</si>
  <si>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</si>
  <si>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</si>
  <si>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</si>
  <si>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</si>
  <si>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</si>
  <si>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</si>
  <si>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</si>
  <si>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</si>
  <si>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</si>
  <si>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</si>
  <si>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</si>
  <si>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</si>
  <si>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</si>
  <si>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</si>
  <si>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</si>
  <si>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</si>
  <si>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</si>
  <si>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</si>
  <si>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</si>
  <si>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</si>
  <si>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</si>
  <si>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</si>
  <si>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</si>
  <si>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</si>
  <si>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</si>
  <si>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</si>
  <si>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</si>
  <si>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</si>
  <si>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</si>
  <si>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</si>
  <si>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</si>
  <si>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</si>
  <si>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</si>
  <si>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</si>
  <si>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</si>
  <si>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</si>
  <si>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</si>
  <si>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</si>
  <si>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</si>
  <si>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</si>
  <si>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</si>
  <si>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</si>
  <si>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</si>
  <si>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</si>
  <si>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</si>
  <si>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</si>
  <si>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</si>
  <si>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</si>
  <si>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</si>
  <si>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</si>
  <si>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</si>
  <si>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</si>
  <si>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</si>
  <si>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</si>
  <si>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</si>
  <si>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</si>
  <si>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</si>
  <si>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</si>
  <si>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</si>
  <si>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</si>
  <si>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</si>
  <si>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</si>
  <si>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</si>
  <si>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</si>
  <si>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</si>
  <si>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</si>
  <si>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</si>
  <si>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</si>
  <si>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</si>
  <si>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</si>
  <si>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</si>
  <si>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</si>
  <si>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</si>
  <si>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</si>
  <si>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</si>
  <si>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</si>
  <si>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</si>
  <si>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</si>
  <si>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</si>
  <si>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</si>
  <si>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</si>
  <si>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</si>
  <si>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</si>
  <si>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</si>
  <si>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</si>
  <si>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</si>
  <si>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</si>
  <si>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</si>
  <si>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</si>
  <si>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</si>
  <si>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</si>
  <si>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</si>
  <si>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</si>
  <si>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</si>
  <si>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</si>
  <si>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</si>
  <si>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</si>
  <si>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</si>
  <si>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</si>
  <si>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</si>
  <si>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</si>
  <si>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</si>
  <si>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</si>
  <si>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</si>
  <si>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</si>
  <si>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</si>
  <si>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</si>
  <si>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</si>
  <si>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</si>
  <si>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</si>
  <si>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</si>
  <si>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</si>
  <si>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</si>
  <si>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</si>
  <si>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</si>
  <si>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</si>
  <si>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</si>
  <si>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</si>
  <si>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</si>
  <si>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</si>
  <si>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</si>
  <si>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</si>
  <si>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</si>
  <si>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</si>
  <si>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</si>
  <si>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</si>
  <si>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</si>
  <si>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</si>
  <si>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</si>
  <si>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</si>
  <si>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</si>
  <si>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</si>
  <si>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</si>
  <si>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</si>
  <si>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</si>
  <si>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</si>
  <si>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</si>
  <si>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</si>
  <si>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</si>
  <si>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</si>
  <si>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</si>
  <si>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</si>
  <si>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</si>
  <si>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</si>
  <si>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</si>
  <si>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</si>
  <si>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</si>
  <si>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</si>
  <si>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</si>
  <si>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</si>
  <si>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</si>
  <si>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</si>
  <si>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</si>
  <si>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</si>
  <si>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</si>
  <si>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</si>
  <si>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</si>
  <si>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</si>
  <si>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</si>
  <si>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</si>
  <si>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</si>
  <si>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</si>
  <si>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</si>
  <si>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</si>
  <si>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</si>
  <si>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</si>
  <si>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</si>
  <si>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</si>
  <si>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</si>
  <si>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</si>
  <si>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</si>
  <si>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</si>
  <si>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</si>
  <si>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</si>
  <si>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</si>
  <si>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</si>
  <si>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</si>
  <si>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</si>
  <si>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</si>
  <si>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</si>
  <si>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</si>
  <si>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</si>
  <si>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</si>
  <si>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</si>
  <si>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</si>
  <si>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</si>
  <si>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</si>
  <si>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</si>
  <si>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</si>
  <si>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</si>
  <si>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</si>
  <si>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</si>
  <si>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</si>
  <si>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</si>
  <si>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</si>
  <si>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</si>
  <si>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</si>
  <si>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</si>
  <si>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</si>
  <si>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</si>
  <si>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</si>
  <si>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</si>
  <si>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</si>
  <si>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</si>
  <si>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</si>
  <si>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</si>
  <si>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</si>
  <si>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</si>
  <si>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</si>
  <si>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</si>
  <si>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</si>
  <si>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</si>
  <si>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</si>
  <si>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</si>
  <si>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</si>
  <si>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</si>
  <si>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</si>
  <si>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</si>
  <si>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</si>
  <si>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</si>
  <si>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</si>
  <si>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</si>
  <si>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</si>
  <si>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</si>
  <si>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</si>
  <si>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</si>
  <si>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</si>
  <si>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</si>
  <si>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</si>
  <si>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</si>
  <si>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</si>
  <si>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</si>
  <si>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</si>
  <si>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</si>
  <si>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</si>
  <si>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</si>
  <si>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</si>
  <si>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</si>
  <si>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</si>
  <si>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</si>
  <si>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</si>
  <si>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</si>
  <si>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</si>
  <si>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</si>
  <si>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</si>
  <si>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</si>
  <si>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</si>
  <si>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</si>
  <si>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</si>
  <si>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</si>
  <si>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</si>
  <si>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</si>
  <si>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</si>
  <si>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</si>
  <si>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</si>
  <si>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</si>
  <si>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</si>
  <si>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</si>
  <si>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</si>
  <si>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</si>
  <si>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</si>
  <si>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</si>
  <si>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</si>
  <si>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</si>
  <si>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</si>
  <si>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</si>
  <si>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</si>
  <si>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</si>
  <si>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</si>
  <si>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</si>
  <si>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</si>
  <si>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</si>
  <si>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</si>
  <si>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</si>
  <si>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</si>
  <si>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</si>
  <si>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</si>
  <si>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</si>
  <si>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</si>
  <si>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</si>
  <si>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</si>
  <si>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</si>
  <si>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</si>
  <si>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</si>
  <si>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</si>
  <si>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</si>
  <si>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</si>
  <si>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</si>
  <si>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</si>
  <si>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</si>
  <si>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</si>
  <si>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</si>
  <si>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</si>
  <si>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</si>
  <si>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</si>
  <si>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</si>
  <si>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</si>
  <si>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</si>
  <si>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</si>
  <si>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</si>
  <si>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</si>
  <si>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</si>
  <si>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</si>
  <si>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</si>
  <si>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</si>
  <si>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</si>
  <si>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</si>
  <si>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</si>
  <si>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</si>
  <si>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</si>
  <si>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</si>
  <si>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</si>
  <si>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</si>
  <si>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</si>
  <si>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</si>
  <si>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</si>
  <si>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</si>
  <si>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</si>
  <si>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</si>
  <si>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</si>
  <si>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</si>
  <si>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</si>
  <si>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</si>
  <si>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</si>
  <si>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</si>
  <si>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</si>
  <si>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</si>
  <si>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</si>
  <si>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</si>
  <si>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</si>
  <si>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</si>
  <si>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</si>
  <si>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</si>
  <si>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</si>
  <si>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</si>
  <si>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</si>
  <si>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</si>
  <si>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</si>
  <si>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</si>
  <si>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</si>
  <si>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</si>
  <si>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</si>
  <si>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</si>
  <si>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</si>
  <si>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</si>
  <si>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</si>
  <si>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</si>
  <si>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</si>
  <si>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</si>
  <si>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</si>
  <si>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</si>
  <si>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</si>
  <si>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</si>
  <si>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</si>
  <si>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</si>
  <si>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</si>
  <si>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</si>
  <si>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</si>
  <si>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</si>
  <si>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</si>
  <si>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</si>
  <si>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</si>
  <si>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</si>
  <si>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</si>
  <si>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</si>
  <si>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</si>
  <si>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</si>
  <si>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</si>
  <si>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</si>
  <si>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</si>
  <si>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</si>
  <si>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</si>
  <si>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</si>
  <si>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</si>
  <si>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</si>
  <si>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</si>
  <si>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</si>
  <si>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</si>
  <si>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</si>
  <si>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</si>
  <si>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</si>
  <si>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</si>
  <si>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</si>
  <si>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</si>
  <si>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</si>
  <si>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</si>
  <si>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</si>
  <si>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</si>
  <si>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</si>
  <si>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</si>
  <si>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</si>
  <si>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</si>
  <si>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</si>
  <si>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</si>
  <si>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</si>
  <si>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</si>
  <si>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</si>
  <si>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</si>
  <si>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</si>
  <si>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</si>
  <si>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</si>
  <si>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</si>
  <si>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</si>
  <si>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</si>
  <si>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</si>
  <si>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</si>
  <si>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</si>
  <si>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</si>
  <si>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</si>
  <si>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</si>
  <si>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</si>
  <si>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</si>
  <si>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</si>
  <si>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</si>
  <si>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</si>
  <si>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</si>
  <si>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</si>
  <si>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</si>
  <si>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</si>
  <si>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</si>
  <si>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</si>
  <si>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</si>
  <si>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</si>
  <si>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</si>
  <si>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</si>
  <si>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</si>
  <si>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</si>
  <si>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</si>
  <si>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</si>
  <si>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</si>
  <si>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</si>
  <si>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</si>
  <si>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</si>
  <si>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</si>
  <si>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</si>
  <si>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</si>
  <si>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</si>
  <si>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</si>
  <si>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</si>
  <si>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</si>
  <si>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</si>
  <si>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</si>
  <si>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</si>
  <si>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</si>
  <si>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</si>
  <si>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</si>
  <si>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</si>
  <si>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</si>
  <si>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</si>
  <si>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</si>
  <si>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</si>
  <si>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</si>
  <si>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</si>
  <si>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</si>
  <si>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</si>
  <si>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</si>
  <si>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</si>
  <si>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</si>
  <si>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</si>
  <si>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</si>
  <si>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</si>
  <si>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</si>
  <si>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</si>
  <si>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</si>
  <si>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</si>
  <si>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</si>
  <si>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</si>
  <si>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</si>
  <si>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</si>
  <si>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</si>
  <si>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</si>
  <si>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</si>
  <si>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</si>
  <si>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</si>
  <si>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</si>
  <si>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</si>
  <si>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</si>
  <si>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</si>
  <si>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</si>
  <si>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</si>
  <si>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</si>
  <si>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</si>
  <si>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</si>
  <si>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</si>
  <si>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</si>
  <si>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</si>
  <si>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</si>
  <si>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</si>
  <si>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</si>
  <si>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</si>
  <si>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</si>
  <si>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</si>
  <si>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</si>
  <si>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</si>
  <si>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</si>
  <si>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</si>
  <si>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</si>
  <si>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</si>
  <si>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</si>
  <si>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</si>
  <si>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</si>
  <si>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</si>
  <si>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</si>
  <si>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</si>
  <si>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</si>
  <si>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</si>
  <si>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</si>
  <si>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</si>
  <si>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</si>
  <si>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</si>
  <si>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</si>
  <si>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</si>
  <si>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</si>
  <si>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</si>
  <si>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</si>
  <si>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</si>
  <si>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</si>
  <si>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</si>
  <si>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</si>
  <si>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</si>
  <si>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</si>
  <si>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</si>
  <si>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</si>
  <si>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</si>
  <si>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</si>
  <si>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</si>
  <si>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</si>
  <si>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</si>
  <si>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</si>
  <si>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</si>
  <si>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</si>
  <si>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</si>
  <si>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</si>
  <si>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</si>
  <si>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</si>
  <si>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</si>
  <si>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</si>
  <si>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</si>
  <si>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</si>
  <si>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</si>
  <si>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</si>
  <si>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</si>
  <si>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</si>
  <si>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</si>
  <si>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</si>
  <si>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</si>
  <si>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</si>
  <si>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</si>
  <si>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</si>
  <si>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</si>
  <si>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</si>
  <si>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</si>
  <si>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</si>
  <si>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</si>
  <si>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</si>
  <si>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</si>
  <si>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</si>
  <si>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</si>
  <si>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</si>
  <si>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</si>
  <si>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</si>
  <si>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</si>
  <si>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</si>
  <si>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</si>
  <si>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</si>
  <si>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</si>
  <si>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</si>
  <si>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</si>
  <si>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</si>
  <si>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</si>
  <si>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</si>
  <si>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</si>
  <si>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</si>
  <si>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</si>
  <si>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</si>
  <si>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</si>
  <si>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</si>
  <si>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</si>
  <si>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</si>
  <si>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</si>
  <si>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</si>
  <si>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</si>
  <si>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</si>
  <si>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</si>
  <si>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</si>
  <si>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</si>
  <si>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</si>
  <si>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</si>
  <si>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</si>
  <si>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</si>
  <si>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</si>
  <si>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</si>
  <si>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</si>
  <si>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</si>
  <si>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</si>
  <si>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</si>
  <si>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</si>
  <si>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</si>
  <si>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</si>
  <si>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</si>
  <si>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</si>
  <si>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</si>
  <si>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</si>
  <si>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</si>
  <si>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</si>
  <si>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</si>
  <si>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</si>
  <si>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</si>
  <si>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</si>
  <si>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</si>
  <si>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</si>
  <si>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</si>
  <si>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</si>
  <si>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</si>
  <si>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</si>
  <si>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</si>
  <si>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</si>
  <si>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</si>
  <si>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</si>
  <si>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</si>
  <si>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</si>
  <si>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</si>
  <si>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</si>
  <si>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</si>
  <si>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</si>
  <si>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</si>
  <si>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</si>
  <si>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</si>
  <si>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</si>
  <si>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</si>
  <si>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</si>
  <si>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</si>
  <si>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</si>
  <si>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</si>
  <si>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</si>
  <si>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</si>
  <si>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</si>
  <si>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</si>
  <si>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</si>
  <si>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</si>
  <si>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</si>
  <si>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</si>
  <si>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</si>
  <si>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</si>
  <si>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</si>
  <si>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</si>
  <si>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</si>
  <si>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</si>
  <si>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</si>
  <si>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</si>
  <si>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</si>
  <si>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</si>
  <si>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</si>
  <si>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</si>
  <si>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</si>
  <si>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</si>
  <si>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</si>
  <si>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</si>
  <si>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</si>
  <si>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</si>
  <si>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</si>
  <si>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</si>
  <si>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</si>
  <si>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</si>
  <si>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</si>
  <si>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</si>
  <si>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</si>
  <si>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</si>
  <si>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</si>
  <si>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</si>
  <si>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</si>
  <si>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</si>
  <si>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</si>
  <si>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</si>
  <si>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</si>
  <si>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</si>
  <si>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</si>
  <si>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</si>
  <si>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</si>
  <si>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</si>
  <si>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</si>
  <si>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</si>
  <si>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</si>
  <si>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</si>
  <si>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</si>
  <si>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</si>
  <si>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</si>
  <si>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</si>
  <si>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</si>
  <si>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</si>
  <si>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</si>
  <si>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</si>
  <si>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</si>
  <si>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</si>
  <si>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</si>
  <si>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</si>
  <si>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</si>
  <si>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</si>
  <si>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</si>
  <si>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</si>
  <si>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</si>
  <si>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</si>
  <si>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</si>
  <si>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</si>
  <si>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</si>
  <si>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</si>
  <si>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</si>
  <si>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</si>
  <si>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</si>
  <si>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</si>
  <si>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</si>
  <si>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</si>
  <si>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</si>
  <si>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</si>
  <si>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</si>
  <si>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</si>
  <si>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</si>
  <si>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</si>
  <si>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</si>
  <si>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</si>
  <si>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</si>
  <si>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</si>
  <si>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</si>
  <si>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</si>
  <si>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</si>
  <si>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</si>
  <si>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</si>
  <si>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</si>
  <si>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</si>
  <si>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</si>
  <si>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</si>
  <si>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</si>
  <si>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</si>
  <si>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</si>
  <si>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</si>
  <si>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</si>
  <si>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</si>
  <si>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</si>
  <si>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</si>
  <si>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</si>
  <si>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</si>
  <si>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</si>
  <si>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</si>
  <si>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</si>
  <si>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</si>
  <si>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</si>
  <si>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</si>
  <si>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</si>
  <si>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</si>
  <si>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</si>
  <si>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</si>
  <si>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</si>
  <si>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</si>
  <si>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</si>
  <si>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</si>
  <si>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</si>
  <si>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</si>
  <si>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</si>
  <si>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</si>
  <si>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</si>
  <si>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</si>
  <si>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</si>
  <si>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</si>
  <si>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</si>
  <si>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</si>
  <si>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</si>
  <si>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</si>
  <si>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</si>
  <si>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</si>
  <si>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</si>
  <si>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</si>
  <si>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</si>
  <si>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</si>
  <si>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</si>
  <si>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</si>
  <si>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</si>
  <si>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</si>
  <si>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</si>
  <si>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</si>
  <si>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</si>
  <si>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</si>
  <si>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</si>
  <si>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</si>
  <si>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</si>
  <si>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</si>
  <si>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</si>
  <si>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</si>
  <si>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</si>
  <si>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</si>
  <si>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</si>
  <si>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</si>
  <si>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</si>
  <si>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</si>
  <si>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</si>
  <si>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</si>
  <si>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</si>
  <si>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</si>
  <si>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</si>
  <si>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</si>
  <si>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</si>
  <si>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</si>
  <si>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</si>
  <si>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</si>
  <si>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</si>
  <si>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</si>
  <si>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</si>
  <si>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</si>
  <si>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</si>
  <si>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</si>
  <si>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</si>
  <si>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</si>
  <si>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</si>
  <si>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</si>
  <si>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</si>
  <si>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</si>
  <si>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</si>
  <si>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</si>
  <si>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</si>
  <si>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</si>
  <si>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</si>
  <si>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</si>
  <si>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</si>
  <si>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</si>
  <si>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</si>
  <si>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</si>
  <si>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</si>
  <si>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</si>
  <si>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</si>
  <si>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</si>
  <si>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</si>
  <si>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</si>
  <si>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</si>
  <si>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</si>
  <si>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</si>
  <si>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</si>
  <si>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</si>
  <si>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</si>
  <si>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</si>
  <si>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</si>
  <si>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</si>
  <si>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</si>
  <si>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</si>
  <si>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</si>
  <si>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</si>
  <si>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</si>
  <si>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</si>
  <si>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</si>
  <si>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</si>
  <si>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</si>
  <si>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</si>
  <si>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</si>
  <si>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</si>
  <si>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</si>
  <si>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</si>
  <si>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</si>
  <si>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</si>
  <si>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</si>
  <si>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</si>
  <si>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</si>
  <si>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</si>
  <si>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</si>
  <si>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</si>
  <si>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</si>
  <si>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</si>
  <si>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</si>
  <si>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</si>
  <si>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</si>
  <si>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</si>
  <si>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</si>
  <si>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</si>
  <si>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</si>
  <si>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</si>
  <si>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</si>
  <si>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</si>
  <si>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</si>
  <si>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</si>
  <si>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</si>
  <si>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</si>
  <si>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</si>
  <si>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</si>
  <si>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</si>
  <si>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</si>
  <si>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</si>
  <si>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</si>
  <si>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</si>
  <si>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</si>
  <si>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</si>
  <si>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</si>
  <si>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</si>
  <si>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</si>
  <si>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</si>
  <si>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</si>
  <si>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</si>
  <si>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</si>
  <si>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</si>
  <si>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</si>
  <si>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</si>
  <si>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</si>
  <si>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</si>
  <si>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</si>
  <si>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</si>
  <si>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</si>
  <si>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</si>
  <si>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</si>
  <si>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</si>
  <si>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</si>
  <si>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</si>
  <si>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</si>
  <si>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</si>
  <si>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</si>
  <si>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</si>
  <si>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</si>
  <si>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</si>
  <si>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</si>
  <si>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</si>
  <si>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</si>
  <si>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</si>
  <si>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</si>
  <si>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</si>
  <si>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</si>
  <si>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</si>
  <si>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</si>
  <si>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</si>
  <si>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</si>
  <si>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</si>
  <si>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</si>
  <si>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</si>
  <si>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</si>
  <si>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</si>
  <si>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</si>
  <si>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</si>
  <si>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</si>
  <si>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</si>
  <si>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</si>
  <si>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</si>
  <si>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</si>
  <si>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</si>
  <si>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</si>
  <si>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</si>
  <si>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</si>
  <si>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</si>
  <si>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</si>
  <si>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</si>
  <si>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</si>
  <si>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</si>
  <si>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</si>
  <si>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</si>
  <si>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</si>
  <si>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</si>
  <si>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</si>
  <si>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</si>
  <si>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</si>
  <si>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</si>
  <si>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</si>
  <si>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</si>
  <si>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</si>
  <si>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</si>
  <si>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</si>
  <si>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</si>
  <si>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</si>
  <si>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</si>
  <si>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</si>
  <si>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</si>
  <si>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</si>
  <si>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</si>
  <si>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</si>
  <si>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</si>
  <si>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</si>
  <si>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</si>
  <si>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</si>
  <si>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</si>
  <si>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</si>
  <si>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</si>
  <si>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</si>
  <si>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</si>
  <si>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</si>
  <si>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</si>
  <si>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</si>
  <si>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</si>
  <si>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</si>
  <si>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</si>
  <si>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</si>
  <si>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</si>
  <si>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</si>
  <si>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</si>
  <si>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</si>
  <si>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</si>
  <si>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</si>
  <si>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</si>
  <si>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</si>
  <si>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</si>
  <si>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</si>
  <si>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</si>
  <si>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</si>
  <si>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</si>
  <si>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</si>
  <si>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</si>
  <si>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</si>
  <si>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</si>
  <si>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</si>
  <si>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</si>
  <si>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</si>
  <si>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</si>
  <si>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</si>
  <si>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</si>
  <si>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</si>
  <si>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</si>
  <si>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</si>
  <si>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</si>
  <si>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</si>
  <si>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</si>
  <si>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</si>
  <si>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</si>
  <si>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</si>
  <si>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</si>
  <si>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</si>
  <si>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</si>
  <si>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</si>
  <si>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</si>
  <si>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</si>
  <si>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</si>
  <si>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</si>
  <si>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</si>
  <si>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</si>
  <si>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</si>
  <si>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</si>
  <si>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</si>
  <si>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</si>
  <si>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</si>
  <si>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</si>
  <si>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</si>
  <si>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</si>
  <si>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</si>
  <si>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</si>
  <si>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</si>
  <si>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</si>
  <si>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</si>
  <si>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</si>
  <si>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</si>
  <si>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</si>
  <si>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</si>
  <si>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</si>
  <si>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</si>
  <si>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</si>
  <si>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</si>
  <si>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</si>
  <si>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</si>
  <si>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</si>
  <si>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</si>
  <si>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</si>
  <si>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</si>
  <si>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</si>
  <si>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</si>
  <si>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</si>
  <si>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</si>
  <si>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</si>
  <si>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</si>
  <si>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</si>
  <si>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</si>
  <si>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</si>
  <si>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</si>
  <si>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</si>
  <si>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</si>
  <si>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</si>
  <si>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</si>
  <si>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</si>
  <si>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</si>
  <si>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</si>
  <si>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</si>
  <si>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</si>
  <si>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</si>
  <si>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</si>
  <si>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</si>
  <si>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</si>
  <si>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</si>
  <si>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</si>
  <si>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</si>
  <si>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</si>
  <si>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</si>
  <si>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</si>
  <si>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</si>
  <si>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</si>
  <si>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</si>
  <si>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</si>
  <si>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</si>
  <si>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</si>
  <si>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</si>
  <si>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</si>
  <si>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</si>
  <si>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</si>
  <si>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</si>
  <si>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</si>
  <si>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</si>
  <si>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</si>
  <si>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</si>
  <si>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</si>
  <si>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</si>
  <si>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</si>
  <si>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</si>
  <si>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</si>
  <si>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</si>
  <si>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</si>
  <si>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</si>
  <si>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</si>
  <si>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</si>
  <si>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</si>
  <si>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</si>
  <si>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</si>
  <si>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</si>
  <si>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</si>
  <si>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</si>
  <si>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</si>
  <si>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</si>
  <si>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</si>
  <si>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</si>
  <si>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</si>
  <si>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</si>
  <si>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</si>
  <si>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</si>
  <si>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</si>
  <si>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</si>
  <si>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</si>
  <si>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</si>
  <si>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</si>
  <si>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</si>
  <si>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</si>
  <si>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</si>
  <si>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</si>
  <si>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</si>
  <si>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</si>
  <si>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</si>
  <si>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</si>
  <si>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</si>
  <si>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</si>
  <si>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</si>
  <si>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</si>
  <si>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</si>
  <si>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</si>
  <si>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</si>
  <si>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</si>
  <si>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</si>
  <si>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</si>
  <si>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</si>
  <si>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</si>
  <si>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</si>
  <si>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</si>
  <si>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</si>
  <si>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</si>
  <si>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</si>
  <si>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</si>
  <si>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</si>
  <si>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</si>
  <si>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</si>
  <si>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</si>
  <si>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</si>
  <si>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</si>
  <si>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</si>
  <si>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</si>
  <si>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</si>
  <si>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</si>
  <si>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</si>
  <si>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</si>
  <si>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</si>
  <si>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</si>
  <si>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</si>
  <si>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</si>
  <si>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</si>
  <si>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</si>
  <si>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</si>
  <si>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</si>
  <si>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</si>
  <si>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</si>
  <si>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</si>
  <si>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</si>
  <si>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</si>
  <si>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</si>
  <si>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</si>
  <si>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</si>
  <si>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</si>
  <si>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</si>
  <si>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</si>
  <si>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</si>
  <si>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</si>
  <si>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</si>
  <si>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</si>
  <si>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</si>
  <si>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</si>
  <si>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</si>
  <si>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</si>
  <si>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</si>
  <si>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</si>
  <si>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</si>
  <si>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</si>
  <si>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</si>
  <si>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</si>
  <si>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</si>
  <si>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</si>
  <si>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</si>
  <si>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</si>
  <si>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</si>
  <si>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</si>
  <si>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</si>
  <si>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</si>
  <si>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</si>
  <si>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</si>
  <si>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</si>
  <si>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</si>
  <si>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</si>
  <si>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</si>
  <si>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</si>
  <si>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</si>
  <si>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</si>
  <si>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</si>
  <si>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</si>
  <si>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</si>
  <si>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</si>
  <si>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</si>
  <si>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</si>
  <si>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</si>
  <si>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</si>
  <si>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</si>
  <si>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</si>
  <si>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</si>
  <si>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</si>
  <si>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</si>
  <si>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</si>
  <si>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</si>
  <si>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</si>
  <si>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</si>
  <si>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</si>
  <si>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</si>
  <si>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</si>
  <si>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</si>
  <si>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</si>
  <si>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</si>
  <si>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</si>
  <si>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</si>
  <si>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</si>
  <si>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</si>
  <si>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</si>
  <si>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</si>
  <si>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</si>
  <si>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</si>
  <si>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</si>
  <si>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</si>
  <si>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</si>
  <si>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</si>
  <si>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</si>
  <si>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</si>
  <si>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</si>
  <si>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</si>
  <si>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</si>
  <si>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</si>
  <si>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</si>
  <si>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</si>
  <si>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</si>
  <si>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</si>
  <si>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</si>
  <si>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</si>
  <si>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</si>
  <si>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</si>
  <si>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</si>
  <si>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</si>
  <si>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</si>
  <si>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</si>
  <si>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</si>
  <si>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</si>
  <si>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</si>
  <si>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</si>
  <si>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</si>
  <si>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</si>
  <si>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</si>
  <si>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</si>
  <si>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</si>
  <si>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</si>
  <si>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</si>
  <si>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</si>
  <si>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</si>
  <si>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</si>
  <si>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</si>
  <si>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</si>
  <si>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</si>
  <si>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</si>
  <si>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</si>
  <si>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</si>
  <si>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</si>
  <si>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</si>
  <si>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</si>
  <si>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</si>
  <si>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</si>
  <si>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</si>
  <si>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</si>
  <si>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</si>
  <si>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</si>
  <si>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</si>
  <si>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</si>
  <si>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</si>
  <si>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</si>
  <si>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</si>
  <si>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</si>
  <si>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</si>
  <si>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</si>
  <si>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</si>
  <si>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</si>
  <si>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</si>
  <si>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</si>
  <si>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</si>
  <si>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</si>
  <si>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</si>
  <si>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</si>
  <si>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</si>
  <si>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</si>
  <si>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</si>
  <si>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</si>
  <si>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</si>
  <si>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</si>
  <si>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</si>
  <si>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</si>
  <si>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</si>
  <si>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</si>
  <si>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</si>
  <si>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</si>
  <si>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</si>
  <si>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</si>
  <si>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</si>
  <si>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</si>
  <si>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</si>
  <si>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</si>
  <si>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</si>
  <si>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</si>
  <si>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</si>
  <si>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</si>
  <si>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</si>
  <si>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</si>
  <si>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</si>
  <si>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</si>
  <si>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</si>
  <si>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</si>
  <si>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</si>
  <si>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</si>
  <si>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</si>
  <si>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</si>
  <si>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</si>
  <si>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</si>
  <si>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</si>
  <si>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</si>
  <si>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</si>
  <si>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</si>
  <si>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</si>
  <si>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</si>
  <si>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</si>
  <si>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</si>
  <si>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</si>
  <si>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</si>
  <si>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</si>
  <si>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</si>
  <si>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</si>
  <si>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</si>
  <si>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</si>
  <si>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</si>
  <si>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</si>
  <si>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</si>
  <si>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</si>
  <si>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</si>
  <si>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</si>
  <si>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</si>
  <si>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</si>
  <si>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</si>
  <si>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</si>
  <si>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</si>
  <si>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</si>
  <si>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</si>
  <si>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</si>
  <si>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</si>
  <si>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</si>
  <si>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</si>
  <si>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</si>
  <si>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</si>
  <si>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</si>
  <si>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</si>
  <si>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</si>
  <si>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</si>
  <si>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</si>
  <si>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</si>
  <si>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</si>
  <si>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</si>
  <si>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</si>
  <si>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</si>
  <si>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</si>
  <si>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</si>
  <si>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</si>
  <si>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</si>
  <si>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</si>
  <si>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</si>
  <si>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</si>
  <si>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</si>
  <si>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</si>
  <si>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</si>
  <si>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</si>
  <si>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</si>
  <si>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</si>
  <si>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</si>
  <si>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</si>
  <si>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</si>
  <si>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</si>
  <si>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</si>
  <si>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</si>
  <si>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</si>
  <si>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</si>
  <si>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</si>
  <si>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</si>
  <si>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</si>
  <si>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</si>
  <si>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</si>
  <si>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</si>
  <si>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</si>
  <si>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</si>
  <si>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</si>
  <si>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</si>
  <si>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</si>
  <si>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</si>
  <si>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</si>
  <si>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</si>
  <si>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</si>
  <si>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</si>
  <si>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</si>
  <si>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</si>
  <si>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</si>
  <si>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</si>
  <si>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</si>
  <si>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</si>
  <si>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</si>
  <si>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</si>
  <si>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</si>
  <si>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</si>
  <si>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</si>
  <si>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</si>
  <si>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</si>
  <si>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</si>
  <si>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</si>
  <si>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</si>
  <si>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</si>
  <si>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</si>
  <si>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</si>
  <si>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</si>
  <si>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</si>
  <si>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</si>
  <si>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</si>
  <si>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</si>
  <si>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</si>
  <si>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</si>
  <si>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</si>
  <si>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</si>
  <si>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</si>
  <si>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</si>
  <si>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</si>
  <si>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</si>
  <si>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</si>
  <si>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</si>
  <si>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</si>
  <si>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</si>
  <si>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</si>
  <si>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</si>
  <si>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</si>
  <si>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</si>
  <si>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</si>
  <si>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</si>
  <si>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</si>
  <si>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</si>
  <si>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</si>
  <si>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</si>
  <si>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</si>
  <si>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</si>
  <si>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</si>
  <si>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</si>
  <si>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</si>
  <si>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</si>
  <si>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</si>
  <si>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</si>
  <si>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</si>
  <si>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</si>
  <si>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</si>
  <si>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</si>
  <si>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</si>
  <si>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</si>
  <si>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</si>
  <si>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</si>
  <si>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</si>
  <si>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</si>
  <si>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</si>
  <si>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</si>
  <si>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</si>
  <si>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</si>
  <si>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</si>
  <si>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</si>
  <si>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</si>
  <si>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</si>
  <si>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</si>
  <si>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</si>
  <si>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</si>
  <si>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</si>
  <si>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</si>
  <si>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</si>
  <si>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</si>
  <si>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</si>
  <si>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</si>
  <si>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</si>
  <si>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</si>
  <si>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</si>
  <si>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</si>
  <si>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</si>
  <si>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</si>
  <si>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</si>
  <si>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</si>
  <si>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</si>
  <si>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</si>
  <si>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</si>
  <si>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</si>
  <si>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</si>
  <si>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</si>
  <si>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</si>
  <si>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</si>
  <si>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</si>
  <si>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</si>
  <si>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</si>
  <si>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</si>
  <si>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</si>
  <si>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</si>
  <si>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</si>
  <si>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</si>
  <si>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</si>
  <si>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</si>
  <si>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</si>
  <si>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</si>
  <si>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</si>
  <si>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</si>
  <si>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</si>
  <si>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</si>
  <si>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</si>
  <si>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</si>
  <si>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</si>
  <si>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</si>
  <si>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</si>
  <si>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</si>
  <si>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</si>
  <si>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</si>
  <si>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</si>
  <si>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</si>
  <si>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</si>
  <si>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</si>
  <si>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</si>
  <si>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</si>
  <si>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</si>
  <si>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</si>
  <si>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</si>
  <si>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</si>
  <si>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</si>
  <si>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</si>
  <si>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</si>
  <si>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</si>
  <si>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</si>
  <si>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</si>
  <si>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</si>
  <si>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</si>
  <si>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</si>
  <si>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</si>
  <si>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</si>
  <si>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</si>
  <si>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</si>
  <si>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</si>
  <si>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</si>
  <si>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</si>
  <si>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</si>
  <si>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</si>
  <si>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</si>
  <si>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</si>
  <si>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</si>
  <si>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</si>
  <si>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</si>
  <si>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</si>
  <si>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</si>
  <si>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</si>
  <si>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</si>
  <si>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</si>
  <si>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</si>
  <si>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</si>
  <si>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</si>
  <si>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</si>
  <si>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</si>
  <si>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</si>
  <si>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</si>
  <si>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</si>
  <si>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</si>
  <si>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</si>
  <si>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</si>
  <si>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</si>
  <si>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</si>
  <si>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</si>
  <si>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</si>
  <si>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</si>
  <si>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</si>
  <si>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</si>
  <si>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</si>
  <si>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</si>
  <si>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</si>
  <si>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</si>
  <si>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</si>
  <si>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</si>
  <si>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</si>
  <si>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</si>
  <si>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</si>
  <si>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</si>
  <si>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</si>
  <si>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</si>
  <si>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</si>
  <si>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</si>
  <si>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</si>
  <si>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</si>
  <si>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</si>
  <si>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</si>
  <si>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</si>
  <si>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</si>
  <si>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</si>
  <si>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</si>
  <si>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</si>
  <si>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</si>
  <si>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</si>
  <si>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</si>
  <si>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</si>
  <si>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</si>
  <si>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</si>
  <si>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</si>
  <si>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</si>
  <si>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</si>
  <si>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</si>
  <si>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</si>
  <si>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</si>
  <si>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</si>
  <si>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</si>
  <si>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</si>
  <si>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</si>
  <si>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</si>
  <si>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</si>
  <si>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</si>
  <si>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</si>
  <si>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</si>
  <si>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</si>
  <si>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</si>
  <si>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</si>
  <si>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</si>
  <si>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</si>
  <si>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</si>
  <si>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</si>
  <si>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</si>
  <si>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</si>
  <si>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</si>
  <si>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</si>
  <si>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</si>
  <si>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</si>
  <si>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</si>
  <si>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</si>
  <si>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</si>
  <si>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</si>
  <si>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</si>
  <si>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</si>
  <si>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</si>
  <si>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</si>
  <si>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</si>
  <si>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</si>
  <si>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</si>
  <si>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</si>
  <si>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</si>
  <si>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</si>
  <si>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</si>
  <si>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</si>
  <si>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</si>
  <si>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</si>
  <si>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</si>
  <si>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</si>
  <si>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</si>
  <si>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</si>
  <si>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</si>
  <si>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</si>
  <si>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</si>
  <si>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</si>
  <si>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</si>
  <si>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</si>
  <si>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</si>
  <si>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</si>
  <si>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</si>
  <si>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</si>
  <si>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</si>
  <si>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</si>
  <si>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</si>
  <si>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</si>
  <si>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</si>
  <si>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</si>
  <si>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</si>
  <si>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</si>
  <si>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</si>
  <si>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</si>
  <si>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</si>
  <si>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</si>
  <si>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</si>
  <si>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</si>
  <si>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</si>
  <si>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</si>
  <si>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</si>
  <si>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</si>
  <si>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</si>
  <si>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</si>
  <si>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</si>
  <si>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</si>
  <si>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</si>
  <si>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</si>
  <si>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</si>
  <si>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</si>
  <si>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</si>
  <si>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</si>
  <si>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</si>
  <si>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</si>
  <si>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</si>
  <si>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</si>
  <si>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</si>
  <si>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</si>
  <si>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</si>
  <si>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</si>
  <si>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</si>
  <si>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</si>
  <si>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</si>
  <si>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</si>
  <si>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</si>
  <si>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</si>
  <si>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</si>
  <si>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</si>
  <si>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</si>
  <si>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</si>
  <si>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</si>
  <si>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</si>
  <si>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</si>
  <si>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</si>
  <si>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</si>
  <si>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</si>
  <si>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</si>
  <si>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</si>
  <si>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</si>
  <si>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</si>
  <si>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</si>
  <si>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</si>
  <si>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</si>
  <si>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</si>
  <si>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</si>
  <si>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</si>
  <si>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</si>
  <si>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</si>
  <si>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</si>
  <si>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</si>
  <si>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</si>
  <si>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</si>
  <si>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</si>
  <si>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</si>
  <si>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</si>
  <si>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</si>
  <si>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</si>
  <si>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</si>
  <si>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</si>
  <si>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</si>
  <si>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</si>
  <si>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</si>
  <si>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</si>
  <si>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</si>
  <si>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</si>
  <si>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</si>
  <si>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</si>
  <si>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</si>
  <si>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</si>
  <si>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</si>
  <si>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</si>
  <si>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</si>
  <si>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</si>
  <si>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</si>
  <si>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</si>
  <si>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</si>
  <si>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</si>
  <si>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</si>
  <si>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</si>
  <si>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</si>
  <si>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</si>
  <si>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</si>
  <si>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</si>
  <si>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</si>
  <si>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</si>
  <si>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</si>
  <si>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</si>
  <si>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</si>
  <si>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</si>
  <si>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</si>
  <si>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</si>
  <si>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</si>
  <si>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</si>
  <si>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</si>
  <si>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</si>
  <si>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</si>
  <si>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</si>
  <si>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</si>
  <si>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</si>
  <si>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</si>
  <si>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</si>
  <si>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</si>
  <si>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</si>
  <si>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</si>
  <si>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</si>
  <si>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</si>
  <si>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</si>
  <si>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</si>
  <si>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</si>
  <si>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</si>
  <si>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</si>
  <si>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</si>
  <si>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</si>
  <si>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</si>
  <si>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</si>
  <si>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</si>
  <si>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</si>
  <si>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</si>
  <si>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</si>
  <si>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</si>
  <si>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</si>
  <si>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</si>
  <si>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</si>
  <si>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</si>
  <si>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</si>
  <si>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</si>
  <si>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</si>
  <si>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</si>
  <si>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</si>
  <si>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</si>
  <si>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</si>
  <si>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</si>
  <si>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</si>
  <si>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</si>
  <si>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</si>
  <si>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</si>
  <si>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</si>
  <si>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</si>
  <si>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</si>
  <si>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</si>
  <si>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</si>
  <si>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</si>
  <si>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</si>
  <si>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</si>
  <si>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</si>
  <si>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</si>
  <si>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</si>
  <si>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</si>
  <si>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</si>
  <si>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</si>
  <si>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</si>
  <si>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</si>
  <si>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</si>
  <si>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</si>
  <si>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</si>
  <si>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</si>
  <si>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</si>
  <si>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</si>
  <si>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</si>
  <si>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</si>
  <si>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</si>
  <si>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</si>
  <si>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</si>
  <si>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</si>
  <si>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</si>
  <si>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</si>
  <si>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</si>
  <si>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</si>
  <si>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</si>
  <si>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</si>
  <si>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</si>
  <si>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</si>
  <si>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</si>
  <si>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</si>
  <si>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</si>
  <si>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</si>
  <si>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</si>
  <si>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</si>
  <si>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</si>
  <si>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</si>
  <si>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</si>
  <si>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</si>
  <si>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</si>
  <si>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</si>
  <si>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</si>
  <si>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</si>
  <si>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</si>
  <si>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</si>
  <si>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</si>
  <si>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</si>
  <si>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</si>
  <si>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</si>
  <si>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</si>
  <si>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</si>
  <si>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</si>
  <si>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</si>
  <si>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</si>
  <si>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</si>
  <si>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</si>
  <si>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</si>
  <si>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</si>
  <si>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</si>
  <si>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</si>
  <si>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</si>
  <si>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</si>
  <si>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</si>
  <si>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</si>
  <si>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</si>
  <si>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</si>
  <si>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</si>
  <si>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</si>
  <si>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</si>
  <si>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</si>
  <si>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</si>
  <si>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</si>
  <si>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</si>
  <si>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</si>
  <si>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</si>
  <si>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</si>
  <si>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</si>
  <si>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</si>
  <si>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</si>
  <si>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</si>
  <si>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</si>
  <si>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</si>
  <si>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</si>
  <si>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</si>
  <si>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</si>
  <si>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</si>
  <si>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</si>
  <si>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</si>
  <si>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</si>
  <si>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</si>
  <si>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</si>
  <si>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</si>
  <si>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</si>
  <si>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</si>
  <si>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</si>
  <si>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</si>
  <si>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</si>
  <si>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</si>
  <si>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</si>
  <si>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</si>
  <si>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</si>
  <si>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</si>
  <si>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</si>
  <si>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</si>
  <si>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</si>
  <si>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</si>
  <si>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</si>
  <si>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</si>
  <si>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</si>
  <si>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</si>
  <si>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</si>
  <si>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</si>
  <si>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</si>
  <si>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</si>
  <si>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</si>
  <si>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</si>
  <si>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</si>
  <si>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</si>
  <si>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</si>
  <si>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</si>
  <si>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</si>
  <si>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</si>
  <si>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</si>
  <si>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</si>
  <si>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</si>
  <si>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</si>
  <si>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</si>
  <si>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</si>
  <si>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</si>
  <si>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</si>
  <si>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</si>
  <si>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</si>
  <si>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</si>
  <si>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</si>
  <si>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</si>
  <si>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</si>
  <si>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</si>
  <si>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</si>
  <si>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</si>
  <si>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</si>
  <si>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</si>
  <si>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</si>
  <si>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</si>
  <si>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</si>
  <si>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</si>
  <si>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</si>
  <si>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</si>
  <si>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</si>
  <si>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</si>
  <si>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</si>
  <si>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</si>
  <si>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</si>
  <si>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</si>
  <si>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</si>
  <si>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</si>
  <si>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</si>
  <si>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</si>
  <si>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</si>
  <si>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</si>
  <si>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</si>
  <si>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</si>
  <si>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</si>
  <si>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</si>
  <si>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</si>
  <si>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</si>
  <si>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</si>
  <si>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</si>
  <si>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</si>
  <si>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</si>
  <si>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</si>
  <si>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</si>
  <si>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</si>
  <si>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</si>
  <si>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</si>
  <si>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</si>
  <si>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</si>
  <si>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</si>
  <si>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</si>
  <si>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</si>
  <si>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</si>
  <si>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</si>
  <si>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</si>
  <si>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</si>
  <si>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</si>
  <si>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</si>
  <si>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</si>
  <si>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</si>
  <si>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</si>
  <si>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</si>
  <si>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</si>
  <si>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</si>
  <si>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</si>
  <si>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</si>
  <si>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</si>
  <si>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</si>
  <si>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</si>
  <si>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</si>
  <si>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</si>
  <si>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</si>
  <si>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</si>
  <si>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</si>
  <si>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</si>
  <si>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</si>
  <si>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</si>
  <si>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</si>
  <si>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</si>
  <si>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</si>
  <si>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</si>
  <si>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</si>
  <si>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</si>
  <si>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</si>
  <si>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</si>
  <si>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</si>
  <si>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</si>
  <si>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</si>
  <si>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</si>
  <si>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</si>
  <si>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</si>
  <si>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</si>
  <si>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</si>
  <si>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</si>
  <si>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</si>
  <si>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</si>
  <si>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</si>
  <si>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</si>
  <si>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</si>
  <si>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</si>
  <si>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</si>
  <si>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</si>
  <si>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</si>
  <si>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</si>
  <si>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</si>
  <si>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</si>
  <si>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</si>
  <si>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</si>
  <si>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</si>
  <si>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</si>
  <si>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</si>
  <si>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</si>
  <si>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</si>
  <si>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</si>
  <si>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</si>
  <si>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</si>
  <si>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</si>
  <si>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</si>
  <si>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</si>
  <si>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</si>
  <si>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</si>
  <si>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</si>
  <si>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</si>
  <si>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</si>
  <si>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</si>
  <si>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</si>
  <si>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</si>
  <si>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</si>
  <si>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</si>
  <si>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</si>
  <si>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</si>
  <si>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</si>
  <si>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</si>
  <si>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</si>
  <si>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</si>
  <si>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</si>
  <si>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</si>
  <si>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</si>
  <si>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</si>
  <si>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</si>
  <si>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</si>
  <si>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</si>
  <si>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</si>
  <si>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</si>
  <si>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</si>
  <si>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</si>
  <si>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</si>
  <si>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</si>
  <si>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</si>
  <si>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</si>
  <si>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</si>
  <si>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</si>
  <si>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</si>
  <si>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</si>
  <si>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</si>
  <si>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</si>
  <si>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</si>
  <si>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</si>
  <si>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</si>
  <si>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</si>
  <si>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</si>
  <si>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</si>
  <si>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</si>
  <si>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</si>
  <si>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</si>
  <si>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</si>
  <si>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</si>
  <si>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</si>
  <si>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</si>
  <si>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</si>
  <si>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</si>
  <si>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</si>
  <si>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</si>
  <si>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</si>
  <si>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</si>
  <si>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</si>
  <si>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</si>
  <si>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</si>
  <si>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</si>
  <si>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</si>
  <si>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</si>
  <si>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</si>
  <si>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</si>
  <si>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</si>
  <si>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</si>
  <si>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</si>
  <si>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</si>
  <si>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</si>
  <si>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</si>
  <si>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</si>
  <si>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</si>
  <si>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</si>
  <si>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</si>
  <si>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</si>
  <si>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</si>
  <si>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</si>
  <si>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</si>
  <si>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</si>
  <si>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</si>
  <si>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</si>
  <si>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</si>
  <si>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</si>
  <si>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</si>
  <si>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</si>
  <si>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</si>
  <si>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</si>
  <si>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</si>
  <si>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</si>
  <si>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</si>
  <si>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</si>
  <si>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</si>
  <si>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</si>
  <si>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</si>
  <si>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</si>
  <si>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</si>
  <si>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</si>
  <si>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</si>
  <si>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</si>
  <si>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</si>
  <si>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</si>
  <si>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</si>
  <si>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</si>
  <si>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</si>
  <si>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</si>
  <si>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</si>
  <si>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</si>
  <si>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</si>
  <si>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</si>
  <si>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</si>
  <si>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</si>
  <si>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</si>
  <si>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</si>
  <si>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</si>
  <si>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</si>
  <si>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</si>
  <si>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</si>
  <si>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</si>
  <si>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</si>
  <si>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</si>
  <si>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</si>
  <si>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</si>
  <si>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</si>
  <si>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</si>
  <si>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</si>
  <si>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</si>
  <si>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</si>
  <si>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</si>
  <si>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</si>
  <si>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</si>
  <si>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</si>
  <si>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</si>
  <si>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</si>
  <si>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</si>
  <si>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</si>
  <si>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</si>
  <si>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</si>
  <si>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</si>
  <si>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</si>
  <si>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</si>
  <si>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</si>
  <si>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</si>
  <si>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</si>
  <si>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</si>
  <si>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</si>
  <si>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</si>
  <si>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</si>
  <si>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</si>
  <si>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</si>
  <si>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</si>
  <si>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</si>
  <si>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</si>
  <si>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</si>
  <si>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</si>
  <si>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</si>
  <si>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</si>
  <si>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</si>
  <si>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</si>
  <si>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</si>
  <si>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</si>
  <si>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</si>
  <si>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</si>
  <si>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</si>
  <si>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</si>
  <si>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</si>
  <si>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</si>
  <si>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</si>
  <si>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</si>
  <si>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</si>
  <si>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</si>
  <si>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</si>
  <si>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</si>
  <si>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</si>
  <si>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</si>
  <si>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</si>
  <si>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</si>
  <si>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</si>
  <si>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</si>
  <si>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</si>
  <si>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</si>
  <si>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</si>
  <si>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</si>
  <si>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</si>
  <si>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</si>
  <si>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</si>
  <si>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</si>
  <si>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</si>
  <si>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</si>
  <si>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</si>
  <si>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</si>
  <si>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</si>
  <si>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</si>
  <si>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</si>
  <si>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</si>
  <si>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</si>
  <si>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</si>
  <si>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</si>
  <si>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</si>
  <si>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</si>
  <si>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</si>
  <si>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</si>
  <si>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</si>
  <si>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</si>
  <si>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</si>
  <si>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</si>
  <si>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</si>
  <si>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</si>
  <si>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</si>
  <si>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</si>
  <si>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</si>
  <si>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</si>
  <si>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</si>
  <si>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</si>
  <si>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</si>
  <si>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</si>
  <si>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</si>
  <si>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</si>
  <si>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</si>
  <si>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</si>
  <si>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</si>
  <si>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</si>
  <si>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</si>
  <si>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</si>
  <si>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</si>
  <si>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</si>
  <si>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</si>
  <si>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</si>
  <si>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</si>
  <si>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</si>
  <si>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</si>
  <si>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</si>
  <si>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</si>
  <si>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</si>
  <si>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</si>
  <si>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</si>
  <si>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</si>
  <si>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</si>
  <si>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</si>
  <si>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</si>
  <si>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</si>
  <si>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</si>
  <si>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</si>
  <si>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</si>
  <si>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</si>
  <si>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</si>
  <si>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</si>
  <si>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</si>
  <si>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</si>
  <si>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</si>
  <si>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</si>
  <si>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</si>
  <si>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</si>
  <si>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</si>
  <si>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</si>
  <si>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</si>
  <si>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</si>
  <si>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</si>
  <si>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</si>
  <si>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</si>
  <si>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</si>
  <si>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</si>
  <si>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</si>
  <si>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</si>
  <si>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</si>
  <si>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</si>
  <si>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</si>
  <si>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</si>
  <si>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</si>
  <si>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</si>
  <si>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</si>
  <si>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</si>
  <si>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</si>
  <si>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</si>
  <si>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</si>
  <si>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</si>
  <si>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</si>
  <si>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</si>
  <si>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</si>
  <si>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</si>
  <si>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</si>
  <si>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</si>
  <si>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</si>
  <si>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</si>
  <si>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</si>
  <si>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</si>
  <si>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</si>
  <si>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</si>
  <si>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</si>
  <si>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</si>
  <si>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</si>
  <si>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</si>
  <si>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</si>
  <si>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</si>
  <si>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</si>
  <si>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</si>
  <si>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</si>
  <si>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</si>
  <si>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</si>
  <si>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</si>
  <si>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</si>
  <si>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</si>
  <si>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</si>
  <si>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</si>
  <si>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</si>
  <si>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</si>
  <si>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</si>
  <si>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</si>
  <si>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</si>
  <si>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</si>
  <si>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</si>
  <si>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</si>
  <si>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</si>
  <si>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</si>
  <si>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</si>
  <si>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</si>
  <si>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</si>
  <si>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</si>
  <si>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</si>
  <si>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</si>
  <si>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</si>
  <si>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</si>
  <si>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</si>
  <si>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</si>
  <si>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</si>
  <si>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</si>
  <si>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</si>
  <si>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</si>
  <si>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</si>
  <si>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</si>
  <si>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</si>
  <si>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</si>
  <si>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</si>
  <si>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</si>
  <si>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</si>
  <si>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</si>
  <si>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</si>
  <si>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</si>
  <si>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</si>
  <si>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</si>
  <si>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</si>
  <si>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</si>
  <si>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</si>
  <si>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</si>
  <si>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</si>
  <si>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</si>
  <si>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</si>
  <si>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</si>
  <si>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</si>
  <si>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</si>
  <si>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</si>
  <si>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</si>
  <si>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</si>
  <si>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</si>
  <si>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</si>
  <si>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</si>
  <si>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</si>
  <si>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</si>
  <si>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</si>
  <si>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</si>
  <si>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</si>
  <si>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</si>
  <si>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</si>
  <si>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</si>
  <si>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</si>
  <si>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</si>
  <si>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</si>
  <si>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</si>
  <si>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</si>
  <si>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</si>
  <si>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</si>
  <si>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</si>
  <si>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</si>
  <si>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</si>
  <si>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</si>
  <si>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</si>
  <si>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</si>
  <si>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</si>
  <si>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</si>
  <si>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</si>
  <si>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</si>
  <si>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</si>
  <si>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</si>
  <si>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</si>
  <si>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</si>
  <si>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</si>
  <si>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</si>
  <si>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</si>
  <si>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</si>
  <si>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</si>
  <si>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</si>
  <si>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</si>
  <si>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</si>
  <si>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</si>
  <si>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</si>
  <si>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</si>
  <si>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</si>
  <si>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</si>
  <si>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</si>
  <si>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</si>
  <si>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</si>
  <si>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</si>
  <si>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</si>
  <si>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</si>
  <si>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</si>
  <si>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</si>
  <si>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</si>
  <si>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</si>
  <si>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</si>
  <si>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</si>
  <si>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</si>
  <si>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</si>
  <si>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</si>
  <si>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</si>
  <si>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</si>
  <si>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</si>
  <si>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</si>
  <si>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</si>
  <si>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</si>
  <si>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</si>
  <si>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</si>
  <si>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</si>
  <si>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</si>
  <si>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</si>
  <si>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</si>
  <si>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</si>
  <si>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</si>
  <si>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</si>
  <si>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</si>
  <si>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</si>
  <si>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</si>
  <si>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</si>
  <si>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</si>
  <si>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</si>
  <si>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</si>
  <si>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</si>
  <si>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</si>
  <si>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</si>
  <si>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</si>
  <si>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</si>
  <si>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</si>
  <si>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</si>
  <si>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</si>
  <si>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</si>
  <si>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</si>
  <si>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</si>
  <si>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</si>
  <si>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</si>
  <si>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</si>
  <si>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</si>
  <si>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</si>
  <si>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</si>
  <si>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</si>
  <si>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</si>
  <si>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</si>
  <si>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</si>
  <si>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</si>
  <si>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</si>
  <si>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</si>
  <si>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</si>
  <si>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</si>
  <si>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</si>
  <si>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</si>
  <si>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</si>
  <si>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</si>
  <si>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</si>
  <si>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</si>
  <si>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</si>
  <si>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</si>
  <si>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</si>
  <si>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</si>
  <si>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</si>
  <si>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</si>
  <si>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</si>
  <si>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</si>
  <si>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</si>
  <si>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</si>
  <si>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</si>
  <si>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</si>
  <si>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</si>
  <si>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</si>
  <si>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</si>
  <si>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</si>
  <si>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</si>
  <si>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</si>
  <si>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</si>
  <si>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</si>
  <si>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</si>
  <si>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</si>
  <si>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</si>
  <si>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</si>
  <si>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</si>
  <si>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</si>
  <si>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</si>
  <si>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</si>
  <si>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</si>
  <si>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</si>
  <si>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</si>
  <si>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</si>
  <si>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</si>
  <si>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</si>
  <si>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</si>
  <si>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</si>
  <si>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</si>
  <si>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</si>
  <si>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</si>
  <si>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</si>
  <si>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</si>
  <si>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</si>
  <si>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</si>
  <si>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</si>
  <si>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</si>
  <si>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</si>
  <si>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</si>
  <si>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</si>
  <si>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</si>
  <si>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</si>
  <si>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</si>
  <si>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</si>
  <si>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</si>
  <si>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</si>
  <si>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</si>
  <si>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</si>
  <si>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</si>
  <si>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</si>
  <si>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</si>
  <si>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</si>
  <si>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</si>
  <si>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</si>
  <si>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</si>
  <si>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</si>
  <si>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</si>
  <si>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</si>
  <si>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</si>
  <si>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</si>
  <si>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</si>
  <si>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</si>
  <si>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</si>
  <si>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</si>
  <si>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</si>
  <si>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</si>
  <si>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</si>
  <si>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</si>
  <si>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</si>
  <si>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</si>
  <si>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</si>
  <si>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</si>
  <si>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</si>
  <si>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</si>
  <si>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</si>
  <si>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</si>
  <si>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</si>
  <si>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</si>
  <si>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</si>
  <si>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</si>
  <si>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</si>
  <si>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</si>
  <si>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</si>
  <si>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</si>
  <si>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</si>
  <si>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</si>
  <si>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</si>
  <si>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</si>
  <si>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</si>
  <si>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</si>
  <si>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</si>
  <si>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</si>
  <si>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</si>
  <si>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</si>
  <si>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</si>
  <si>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</si>
  <si>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</si>
  <si>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</si>
  <si>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</si>
  <si>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</si>
  <si>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</si>
  <si>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</si>
  <si>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</si>
  <si>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</si>
  <si>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</si>
  <si>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</si>
  <si>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</si>
  <si>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</si>
  <si>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</si>
  <si>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</si>
  <si>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</si>
  <si>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</si>
  <si>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</si>
  <si>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</si>
  <si>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</si>
  <si>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</si>
  <si>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</si>
  <si>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</si>
  <si>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</si>
  <si>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</si>
  <si>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</si>
  <si>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</si>
  <si>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</si>
  <si>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</si>
  <si>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</si>
  <si>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</si>
  <si>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</si>
  <si>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</si>
  <si>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</si>
  <si>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</si>
  <si>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</si>
  <si>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</si>
  <si>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</si>
  <si>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</si>
  <si>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</si>
  <si>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</si>
  <si>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</si>
  <si>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</si>
  <si>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</si>
  <si>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</si>
  <si>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</si>
  <si>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</si>
  <si>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</si>
  <si>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</si>
  <si>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</si>
  <si>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</si>
  <si>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</si>
  <si>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</si>
  <si>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</si>
  <si>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</si>
  <si>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</si>
  <si>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</si>
  <si>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</si>
  <si>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</si>
  <si>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</si>
  <si>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</si>
  <si>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</si>
  <si>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</si>
  <si>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</si>
  <si>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</si>
  <si>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</si>
  <si>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</si>
  <si>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</si>
  <si>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</si>
  <si>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</si>
  <si>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</si>
  <si>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</si>
  <si>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</si>
  <si>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</si>
  <si>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</si>
  <si>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</si>
  <si>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</si>
  <si>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</si>
  <si>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</si>
  <si>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</si>
  <si>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</si>
  <si>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</si>
  <si>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</si>
  <si>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</si>
  <si>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</si>
  <si>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</si>
  <si>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</si>
  <si>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</si>
  <si>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</si>
  <si>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</si>
  <si>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</si>
  <si>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</si>
  <si>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</si>
  <si>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</si>
  <si>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</si>
  <si>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</si>
  <si>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</si>
  <si>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</si>
  <si>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</si>
  <si>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</si>
  <si>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</si>
  <si>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</si>
  <si>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</si>
  <si>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</si>
  <si>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</si>
  <si>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</si>
  <si>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</si>
  <si>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</si>
  <si>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</si>
  <si>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</si>
  <si>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</si>
  <si>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</si>
  <si>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</si>
  <si>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</si>
  <si>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</si>
  <si>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</si>
  <si>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</si>
  <si>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</si>
  <si>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</si>
  <si>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</si>
  <si>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</si>
  <si>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</si>
  <si>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</si>
  <si>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</si>
  <si>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</si>
  <si>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</si>
  <si>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</si>
  <si>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</si>
  <si>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</si>
  <si>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</si>
  <si>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</si>
  <si>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</si>
  <si>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</si>
  <si>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</si>
  <si>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</si>
  <si>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</si>
  <si>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</si>
  <si>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</si>
  <si>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</si>
  <si>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</si>
  <si>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</si>
  <si>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</si>
  <si>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</si>
  <si>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</si>
  <si>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</si>
  <si>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</si>
  <si>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</si>
  <si>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</si>
  <si>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</si>
  <si>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</si>
  <si>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</si>
  <si>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</si>
  <si>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</si>
  <si>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</si>
  <si>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</si>
  <si>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</si>
  <si>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</si>
  <si>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</si>
  <si>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</si>
  <si>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</si>
  <si>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</si>
  <si>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</si>
  <si>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</si>
  <si>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</si>
  <si>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</si>
  <si>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</si>
  <si>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</si>
  <si>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</si>
  <si>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</si>
  <si>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</si>
  <si>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</si>
  <si>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</si>
  <si>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</si>
  <si>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</si>
  <si>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</si>
  <si>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</si>
  <si>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</si>
  <si>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</si>
  <si>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</si>
  <si>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</si>
  <si>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</si>
  <si>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</si>
  <si>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</si>
  <si>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</si>
  <si>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</si>
  <si>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</si>
  <si>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</si>
  <si>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</si>
  <si>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</si>
  <si>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</si>
  <si>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</si>
  <si>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</si>
  <si>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</si>
  <si>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</si>
  <si>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</si>
  <si>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</si>
  <si>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</si>
  <si>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</si>
  <si>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</si>
  <si>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</si>
  <si>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</si>
  <si>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</si>
  <si>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</si>
  <si>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</si>
  <si>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</si>
  <si>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</si>
  <si>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</si>
  <si>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</si>
  <si>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</si>
  <si>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</si>
  <si>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</si>
  <si>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</si>
  <si>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</si>
  <si>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</si>
  <si>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</si>
  <si>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</si>
  <si>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</si>
  <si>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</si>
  <si>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</si>
  <si>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</si>
  <si>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</si>
  <si>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</si>
  <si>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</si>
  <si>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</si>
  <si>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</si>
  <si>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</si>
  <si>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</si>
  <si>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</si>
  <si>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</si>
  <si>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</si>
  <si>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</si>
  <si>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</si>
  <si>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</si>
  <si>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</si>
  <si>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</si>
  <si>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</si>
  <si>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</si>
  <si>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</si>
  <si>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</si>
  <si>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</si>
  <si>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</si>
  <si>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</si>
  <si>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</si>
  <si>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</si>
  <si>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</si>
  <si>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</si>
  <si>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</si>
  <si>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</si>
  <si>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</si>
  <si>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</si>
  <si>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</si>
  <si>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</si>
  <si>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</si>
  <si>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</si>
  <si>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</si>
  <si>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</si>
  <si>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</si>
  <si>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</si>
  <si>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</si>
  <si>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</si>
  <si>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</si>
  <si>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</si>
  <si>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</si>
  <si>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</si>
  <si>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</si>
  <si>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</si>
  <si>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</si>
  <si>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</si>
  <si>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</si>
  <si>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</si>
  <si>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</si>
  <si>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</si>
  <si>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</si>
  <si>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</si>
  <si>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</si>
  <si>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</si>
  <si>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</si>
  <si>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</si>
  <si>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</si>
  <si>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</si>
  <si>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</si>
  <si>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</si>
  <si>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</si>
  <si>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</si>
  <si>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</si>
  <si>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</si>
  <si>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</si>
  <si>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</si>
  <si>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</si>
  <si>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</si>
  <si>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</si>
  <si>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</si>
  <si>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</si>
  <si>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</si>
  <si>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</si>
  <si>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</si>
  <si>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</si>
  <si>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</si>
  <si>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</si>
  <si>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</si>
  <si>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</si>
  <si>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</si>
  <si>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</si>
  <si>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</si>
  <si>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</si>
  <si>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</si>
  <si>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</si>
  <si>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</si>
  <si>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</si>
  <si>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</si>
  <si>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</si>
  <si>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</si>
  <si>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</si>
  <si>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</si>
  <si>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</si>
  <si>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</si>
  <si>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</si>
  <si>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</si>
  <si>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</si>
  <si>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</si>
  <si>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</si>
  <si>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</si>
  <si>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</si>
  <si>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</si>
  <si>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</si>
  <si>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</si>
  <si>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</si>
  <si>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</si>
  <si>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</si>
  <si>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</si>
  <si>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</si>
  <si>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</si>
  <si>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</si>
  <si>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</si>
  <si>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</si>
  <si>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</si>
  <si>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</si>
  <si>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</si>
  <si>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</si>
  <si>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</si>
  <si>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</si>
  <si>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</si>
  <si>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</si>
  <si>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</si>
  <si>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</si>
  <si>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</si>
  <si>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</si>
  <si>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</si>
  <si>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</si>
  <si>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</si>
  <si>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</si>
  <si>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</si>
  <si>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</si>
  <si>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</si>
  <si>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</si>
  <si>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</si>
  <si>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</si>
  <si>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</si>
  <si>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</si>
  <si>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</si>
  <si>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</si>
  <si>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</si>
  <si>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</si>
  <si>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</si>
  <si>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</si>
  <si>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</si>
  <si>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</si>
  <si>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</si>
  <si>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</si>
  <si>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</si>
  <si>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</si>
  <si>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</si>
  <si>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</si>
  <si>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</si>
  <si>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</si>
  <si>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</si>
  <si>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</si>
  <si>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</si>
  <si>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</si>
  <si>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</si>
  <si>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</si>
  <si>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</si>
  <si>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</si>
  <si>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</si>
  <si>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</si>
  <si>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</si>
  <si>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</si>
  <si>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</si>
  <si>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</si>
  <si>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</si>
  <si>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</si>
  <si>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</si>
  <si>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</si>
  <si>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</si>
  <si>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</si>
  <si>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</si>
  <si>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</si>
  <si>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</si>
  <si>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</si>
  <si>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</si>
  <si>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</si>
  <si>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</si>
  <si>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</si>
  <si>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</si>
  <si>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</si>
  <si>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</si>
  <si>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</si>
  <si>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</si>
  <si>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</si>
  <si>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</si>
  <si>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</si>
  <si>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</si>
  <si>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</si>
  <si>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</si>
  <si>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</si>
  <si>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</si>
  <si>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</si>
  <si>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</si>
  <si>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</si>
  <si>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</si>
  <si>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</si>
  <si>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</si>
  <si>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</si>
  <si>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</si>
  <si>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</si>
  <si>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</si>
  <si>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</si>
  <si>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</si>
  <si>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</si>
  <si>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</si>
  <si>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</si>
  <si>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</si>
  <si>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</si>
  <si>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</si>
  <si>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</si>
  <si>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</si>
  <si>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</si>
  <si>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</si>
  <si>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</si>
  <si>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</si>
  <si>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</si>
  <si>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</si>
  <si>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</si>
  <si>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</si>
  <si>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</si>
  <si>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</si>
  <si>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</si>
  <si>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</si>
  <si>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</si>
  <si>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</si>
  <si>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</si>
  <si>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</si>
  <si>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</si>
  <si>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</si>
  <si>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</si>
  <si>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</si>
  <si>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</si>
  <si>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</si>
  <si>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</si>
  <si>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</si>
  <si>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</si>
  <si>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</si>
  <si>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</si>
  <si>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</si>
  <si>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</si>
  <si>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</si>
  <si>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</si>
  <si>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</si>
  <si>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</si>
  <si>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</si>
  <si>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</si>
  <si>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</si>
  <si>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</si>
  <si>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</si>
  <si>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</si>
  <si>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</si>
  <si>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</si>
  <si>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</si>
  <si>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</si>
  <si>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</si>
  <si>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</si>
  <si>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</si>
  <si>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</si>
  <si>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</si>
  <si>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</si>
  <si>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</si>
  <si>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</si>
  <si>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</si>
  <si>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</si>
  <si>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</si>
  <si>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</si>
  <si>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</si>
  <si>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</si>
  <si>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</si>
  <si>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</si>
  <si>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</si>
  <si>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</si>
  <si>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</si>
  <si>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</si>
  <si>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</si>
  <si>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</si>
  <si>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</si>
  <si>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</si>
  <si>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</si>
  <si>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</si>
  <si>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</si>
  <si>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</si>
  <si>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</si>
  <si>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</si>
  <si>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</si>
  <si>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</si>
  <si>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</si>
  <si>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</si>
  <si>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</si>
  <si>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</si>
  <si>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</si>
  <si>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</si>
  <si>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</si>
  <si>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</si>
  <si>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</si>
  <si>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</si>
  <si>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</si>
  <si>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</si>
  <si>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</si>
  <si>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</si>
  <si>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</si>
  <si>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</si>
  <si>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</si>
  <si>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</si>
  <si>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</si>
  <si>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</si>
  <si>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</si>
  <si>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</si>
  <si>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</si>
  <si>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</si>
  <si>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</si>
  <si>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</si>
  <si>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</si>
  <si>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</si>
  <si>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</si>
  <si>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</si>
  <si>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</si>
  <si>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</si>
  <si>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</si>
  <si>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</si>
  <si>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</si>
  <si>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</si>
  <si>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</si>
  <si>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</si>
  <si>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</si>
  <si>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</si>
  <si>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</si>
  <si>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</si>
  <si>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</si>
  <si>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</si>
  <si>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</si>
  <si>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</si>
  <si>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</si>
  <si>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</si>
  <si>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</si>
  <si>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</si>
  <si>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</si>
  <si>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</si>
  <si>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</si>
  <si>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</si>
  <si>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</si>
  <si>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</si>
  <si>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</si>
  <si>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</si>
  <si>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</si>
  <si>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</si>
  <si>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</si>
  <si>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</si>
  <si>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</si>
  <si>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</si>
  <si>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</si>
  <si>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</si>
  <si>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</si>
  <si>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</si>
  <si>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</si>
  <si>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</si>
  <si>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</si>
  <si>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</si>
  <si>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</si>
  <si>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</si>
  <si>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</si>
  <si>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</si>
  <si>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</si>
  <si>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</si>
  <si>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</si>
  <si>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</si>
  <si>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</si>
  <si>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</si>
  <si>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</si>
  <si>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</si>
  <si>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</si>
  <si>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</si>
  <si>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</si>
  <si>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</si>
  <si>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</si>
  <si>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</si>
  <si>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</si>
  <si>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</si>
  <si>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</si>
  <si>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</si>
  <si>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</si>
  <si>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</si>
  <si>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</si>
  <si>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</si>
  <si>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</si>
  <si>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</si>
  <si>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</si>
  <si>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</si>
  <si>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</si>
  <si>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</si>
  <si>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</si>
  <si>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</si>
  <si>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</si>
  <si>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</si>
  <si>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</si>
  <si>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</si>
  <si>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</si>
  <si>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</si>
  <si>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</si>
  <si>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</si>
  <si>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</si>
  <si>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</si>
  <si>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</si>
  <si>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</si>
  <si>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</si>
  <si>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</si>
  <si>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</si>
  <si>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</si>
  <si>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</si>
  <si>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</si>
  <si>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</si>
  <si>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</si>
  <si>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</si>
  <si>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</si>
  <si>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</si>
  <si>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</si>
  <si>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</si>
  <si>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</si>
  <si>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</si>
  <si>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</si>
  <si>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</si>
  <si>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</si>
  <si>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</si>
  <si>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</si>
  <si>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</si>
  <si>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</si>
  <si>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</si>
  <si>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</si>
  <si>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</si>
  <si>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</si>
  <si>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</si>
  <si>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</si>
  <si>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</si>
  <si>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</si>
  <si>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</si>
  <si>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</si>
  <si>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</si>
  <si>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</si>
  <si>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</si>
  <si>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</si>
  <si>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</si>
  <si>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</si>
  <si>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</si>
  <si>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</si>
  <si>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</si>
  <si>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</si>
  <si>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</si>
  <si>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</si>
  <si>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</si>
  <si>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</si>
  <si>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</si>
  <si>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</si>
  <si>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</si>
  <si>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</si>
  <si>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</si>
  <si>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</si>
  <si>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</si>
  <si>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</si>
  <si>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</si>
  <si>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</si>
  <si>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</si>
  <si>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</si>
  <si>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</si>
  <si>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</si>
  <si>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</si>
  <si>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</si>
  <si>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</si>
  <si>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</si>
  <si>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</si>
  <si>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</si>
  <si>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</si>
  <si>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</si>
  <si>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</si>
  <si>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</si>
  <si>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</si>
  <si>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</si>
  <si>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</si>
  <si>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</si>
  <si>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</si>
  <si>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</si>
  <si>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</si>
  <si>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</si>
  <si>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</si>
  <si>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</si>
  <si>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</si>
  <si>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</si>
  <si>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</si>
  <si>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</si>
  <si>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</si>
  <si>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</si>
  <si>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</si>
  <si>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</si>
  <si>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</si>
  <si>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</si>
  <si>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</si>
  <si>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</si>
  <si>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</si>
  <si>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</si>
  <si>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</si>
  <si>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</si>
  <si>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</si>
  <si>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</si>
  <si>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</si>
  <si>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</si>
  <si>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</si>
  <si>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</si>
  <si>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</si>
  <si>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</si>
  <si>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</si>
  <si>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</si>
  <si>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</si>
  <si>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</si>
  <si>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</si>
  <si>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</si>
  <si>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</si>
  <si>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</si>
  <si>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</si>
  <si>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</si>
  <si>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</si>
  <si>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</si>
  <si>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</si>
  <si>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</si>
  <si>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</si>
  <si>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</si>
  <si>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</si>
  <si>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</si>
  <si>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</si>
  <si>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</si>
  <si>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</si>
  <si>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</si>
  <si>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</si>
  <si>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</si>
  <si>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</si>
  <si>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</si>
  <si>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</si>
  <si>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</si>
  <si>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</si>
  <si>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</si>
  <si>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</si>
  <si>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</si>
  <si>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</si>
  <si>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</si>
  <si>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</si>
  <si>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</si>
  <si>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</si>
  <si>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</si>
  <si>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</si>
  <si>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</si>
  <si>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</si>
  <si>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</si>
  <si>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</si>
  <si>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</si>
  <si>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</si>
  <si>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</si>
  <si>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</si>
  <si>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</si>
  <si>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</si>
  <si>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</si>
  <si>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</si>
  <si>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</si>
  <si>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</si>
  <si>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</si>
  <si>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</si>
  <si>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</si>
  <si>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</si>
  <si>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</si>
  <si>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</si>
  <si>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</si>
  <si>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</si>
  <si>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</si>
  <si>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</si>
  <si>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</si>
  <si>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</si>
  <si>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</si>
  <si>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</si>
  <si>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</si>
  <si>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</si>
  <si>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</si>
  <si>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</si>
  <si>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</si>
  <si>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</si>
  <si>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</si>
  <si>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</si>
  <si>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</si>
  <si>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</si>
  <si>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</si>
  <si>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</si>
  <si>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</si>
  <si>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</si>
  <si>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</si>
  <si>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</si>
  <si>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</si>
  <si>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</si>
  <si>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</si>
  <si>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</si>
  <si>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</si>
  <si>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</si>
  <si>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</si>
  <si>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</si>
  <si>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</si>
  <si>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</si>
  <si>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</si>
  <si>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</si>
  <si>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</si>
  <si>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</si>
  <si>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</si>
  <si>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</si>
  <si>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</si>
  <si>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</si>
  <si>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</si>
  <si>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</si>
  <si>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</si>
  <si>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</si>
  <si>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</si>
  <si>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</si>
  <si>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</si>
  <si>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</si>
  <si>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</si>
  <si>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</si>
  <si>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</si>
  <si>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</si>
  <si>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</si>
  <si>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</si>
  <si>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</si>
  <si>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</si>
  <si>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</si>
  <si>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</si>
  <si>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</si>
  <si>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</si>
  <si>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</si>
  <si>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</si>
  <si>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</si>
  <si>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</si>
  <si>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</si>
  <si>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</si>
  <si>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</si>
  <si>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</si>
  <si>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</si>
  <si>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</si>
  <si>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</si>
  <si>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</si>
  <si>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</si>
  <si>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</si>
  <si>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</si>
  <si>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</si>
  <si>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</si>
  <si>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</si>
  <si>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</si>
  <si>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</si>
  <si>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</si>
  <si>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</si>
  <si>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</si>
  <si>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</si>
  <si>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</si>
  <si>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</si>
  <si>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</si>
  <si>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</si>
  <si>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</si>
  <si>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</si>
  <si>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</si>
  <si>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</si>
  <si>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</si>
  <si>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</si>
  <si>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</si>
  <si>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</si>
  <si>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</si>
  <si>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</si>
  <si>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</si>
  <si>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</si>
  <si>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</si>
  <si>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</si>
  <si>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</si>
  <si>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</si>
  <si>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</si>
  <si>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</si>
  <si>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</si>
  <si>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</si>
  <si>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</si>
  <si>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</si>
  <si>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</si>
  <si>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</si>
  <si>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</si>
  <si>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</si>
  <si>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</si>
  <si>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</si>
  <si>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</si>
  <si>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</si>
  <si>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</si>
  <si>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</si>
  <si>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</si>
  <si>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</si>
  <si>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</si>
  <si>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</si>
  <si>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</si>
  <si>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</si>
  <si>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</si>
  <si>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</si>
  <si>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</si>
  <si>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</si>
  <si>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</si>
  <si>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</si>
  <si>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</si>
  <si>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</si>
  <si>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</si>
  <si>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</si>
  <si>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</si>
  <si>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</si>
  <si>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</si>
  <si>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</si>
  <si>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</si>
  <si>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</si>
  <si>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</si>
  <si>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</si>
  <si>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</si>
  <si>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</si>
  <si>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</si>
  <si>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</si>
  <si>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</si>
  <si>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</si>
  <si>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</si>
  <si>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</si>
  <si>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</si>
  <si>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</si>
  <si>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</si>
  <si>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</si>
  <si>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</si>
  <si>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</si>
  <si>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</si>
  <si>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</si>
  <si>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</si>
  <si>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</si>
  <si>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</si>
  <si>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</si>
  <si>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</si>
  <si>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</si>
  <si>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</si>
  <si>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</si>
  <si>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</si>
  <si>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</si>
  <si>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</si>
  <si>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</si>
  <si>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</si>
  <si>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</si>
  <si>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</si>
  <si>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</si>
  <si>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</si>
  <si>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</si>
  <si>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</si>
  <si>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</si>
  <si>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</si>
  <si>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</si>
  <si>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</si>
  <si>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</si>
  <si>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</si>
  <si>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</si>
  <si>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</si>
  <si>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</si>
  <si>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</si>
  <si>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</si>
  <si>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</si>
  <si>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</si>
  <si>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</si>
  <si>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</si>
  <si>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</si>
  <si>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</si>
  <si>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</si>
  <si>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</si>
  <si>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</si>
  <si>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</si>
  <si>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</si>
  <si>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</si>
  <si>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</si>
  <si>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</si>
  <si>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</si>
  <si>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</si>
  <si>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</si>
  <si>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</si>
  <si>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</si>
  <si>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</si>
  <si>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</si>
  <si>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</si>
  <si>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</si>
  <si>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</si>
  <si>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</si>
  <si>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</si>
  <si>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</si>
  <si>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</si>
  <si>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</si>
  <si>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</si>
  <si>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</si>
  <si>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</si>
  <si>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</si>
  <si>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</si>
  <si>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</si>
  <si>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</si>
  <si>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</si>
  <si>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</si>
  <si>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</si>
  <si>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</si>
  <si>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</si>
  <si>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</si>
  <si>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</si>
  <si>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</si>
  <si>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</si>
  <si>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</si>
  <si>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</si>
  <si>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</si>
  <si>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</si>
  <si>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</si>
  <si>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</si>
  <si>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</si>
  <si>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</si>
  <si>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</si>
  <si>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</si>
  <si>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</si>
  <si>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</si>
  <si>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</si>
  <si>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</si>
  <si>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</si>
  <si>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</si>
  <si>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</si>
  <si>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</si>
  <si>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</si>
  <si>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</si>
  <si>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</si>
  <si>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</si>
  <si>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</si>
  <si>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</si>
  <si>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</si>
  <si>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</si>
  <si>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</si>
  <si>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</si>
  <si>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</si>
  <si>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</si>
  <si>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</si>
  <si>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</si>
  <si>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</si>
  <si>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</si>
  <si>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</si>
  <si>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</si>
  <si>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</si>
  <si>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</si>
  <si>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</si>
  <si>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</si>
  <si>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</si>
  <si>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</si>
  <si>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</si>
  <si>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</si>
  <si>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</si>
  <si>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</si>
  <si>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</si>
  <si>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</si>
  <si>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</si>
  <si>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</si>
  <si>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</si>
  <si>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</si>
  <si>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</si>
  <si>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</si>
  <si>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</si>
  <si>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</si>
  <si>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</si>
  <si>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</si>
  <si>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</si>
  <si>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</si>
  <si>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</si>
  <si>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</si>
  <si>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</si>
  <si>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</si>
  <si>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</si>
  <si>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</si>
  <si>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</si>
  <si>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</si>
  <si>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</si>
  <si>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</si>
  <si>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</si>
  <si>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</si>
  <si>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</si>
  <si>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</si>
  <si>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</si>
  <si>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</si>
  <si>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</si>
  <si>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</si>
  <si>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</si>
  <si>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</si>
  <si>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</si>
  <si>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</si>
  <si>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</si>
  <si>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</si>
  <si>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</si>
  <si>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</si>
  <si>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</si>
  <si>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</si>
  <si>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</si>
  <si>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</si>
  <si>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</si>
  <si>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</si>
  <si>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</si>
  <si>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</si>
  <si>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</si>
  <si>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</si>
  <si>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</si>
  <si>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</si>
  <si>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</si>
  <si>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</si>
  <si>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</si>
  <si>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</si>
  <si>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</si>
  <si>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</si>
  <si>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</si>
  <si>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</si>
  <si>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</si>
  <si>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</si>
  <si>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</si>
  <si>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</si>
  <si>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</si>
  <si>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</si>
  <si>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</si>
  <si>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</si>
  <si>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</si>
  <si>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</si>
  <si>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</si>
  <si>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</si>
  <si>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</si>
  <si>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</si>
  <si>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</si>
  <si>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</si>
  <si>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</si>
  <si>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</si>
  <si>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</si>
  <si>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</si>
  <si>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</si>
  <si>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</si>
  <si>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</si>
  <si>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</si>
  <si>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</si>
  <si>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</si>
  <si>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</si>
  <si>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</si>
  <si>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</si>
  <si>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</si>
  <si>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</si>
  <si>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</si>
  <si>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</si>
  <si>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</si>
  <si>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</si>
  <si>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</si>
  <si>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</si>
  <si>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</si>
  <si>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</si>
  <si>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</si>
  <si>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</si>
  <si>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</si>
  <si>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</si>
  <si>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</si>
  <si>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</si>
  <si>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</si>
  <si>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</si>
  <si>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</si>
  <si>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</si>
  <si>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</si>
  <si>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</si>
  <si>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</si>
  <si>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</si>
  <si>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</si>
  <si>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</si>
  <si>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</si>
  <si>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</si>
  <si>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</si>
  <si>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</si>
  <si>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</si>
  <si>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</si>
  <si>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</si>
  <si>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</si>
  <si>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</si>
  <si>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</si>
  <si>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</si>
  <si>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</si>
  <si>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</si>
  <si>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</si>
  <si>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</si>
  <si>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</si>
  <si>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</si>
  <si>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</si>
  <si>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</si>
  <si>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</si>
  <si>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</si>
  <si>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</si>
  <si>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</si>
  <si>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</si>
  <si>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</si>
  <si>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</si>
  <si>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</si>
  <si>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</si>
  <si>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</si>
  <si>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</si>
  <si>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</si>
  <si>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</si>
  <si>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</si>
  <si>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</si>
  <si>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</si>
  <si>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</si>
  <si>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</si>
  <si>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</si>
  <si>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</si>
  <si>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</si>
  <si>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</si>
  <si>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</si>
  <si>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</si>
  <si>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</si>
  <si>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</si>
  <si>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</si>
  <si>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</si>
  <si>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</si>
  <si>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</si>
  <si>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</si>
  <si>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</si>
  <si>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</si>
  <si>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</si>
  <si>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</si>
  <si>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</si>
  <si>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</si>
  <si>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</si>
  <si>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</si>
  <si>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</si>
  <si>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</si>
  <si>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</si>
  <si>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</si>
  <si>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</si>
  <si>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</si>
  <si>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</si>
  <si>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</si>
  <si>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</si>
  <si>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</si>
  <si>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</si>
  <si>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</si>
  <si>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</si>
  <si>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</si>
  <si>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</si>
  <si>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</si>
  <si>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</si>
  <si>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</si>
  <si>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</si>
  <si>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</si>
  <si>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</si>
  <si>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</si>
  <si>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</si>
  <si>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</si>
  <si>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</si>
  <si>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</si>
  <si>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</si>
  <si>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</si>
  <si>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</si>
  <si>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</si>
  <si>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</si>
  <si>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</si>
  <si>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</si>
  <si>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</si>
  <si>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</si>
  <si>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</si>
  <si>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</si>
  <si>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</si>
  <si>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</si>
  <si>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</si>
  <si>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</si>
  <si>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</si>
  <si>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</si>
  <si>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</si>
  <si>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</si>
  <si>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</si>
  <si>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</si>
  <si>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</si>
  <si>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</si>
  <si>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</si>
  <si>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</si>
  <si>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</si>
  <si>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</si>
  <si>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</si>
  <si>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</si>
  <si>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</si>
  <si>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</si>
  <si>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</si>
  <si>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</si>
  <si>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</si>
  <si>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</si>
  <si>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</si>
  <si>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</si>
  <si>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</si>
  <si>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</si>
  <si>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</si>
  <si>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</si>
  <si>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</si>
  <si>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</si>
  <si>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</si>
  <si>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</si>
  <si>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</si>
  <si>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</si>
  <si>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</si>
  <si>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</si>
  <si>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</si>
  <si>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</si>
  <si>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</si>
  <si>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</si>
  <si>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</si>
  <si>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</si>
  <si>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</si>
  <si>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</si>
  <si>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</si>
  <si>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</si>
  <si>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</si>
  <si>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</si>
  <si>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</si>
  <si>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</si>
  <si>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</si>
  <si>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</si>
  <si>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</si>
  <si>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</si>
  <si>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</si>
  <si>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</si>
  <si>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</si>
  <si>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</si>
  <si>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</si>
  <si>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</si>
  <si>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</si>
  <si>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</si>
  <si>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</si>
  <si>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</si>
  <si>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</si>
  <si>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</si>
  <si>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</si>
  <si>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</si>
  <si>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</si>
  <si>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</si>
  <si>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</si>
  <si>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</si>
  <si>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</si>
  <si>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</si>
  <si>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</si>
  <si>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</si>
  <si>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</si>
  <si>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</si>
  <si>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</si>
  <si>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</si>
  <si>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</si>
  <si>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</si>
  <si>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</si>
  <si>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</si>
  <si>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</si>
  <si>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</si>
  <si>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</si>
  <si>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</si>
  <si>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</si>
  <si>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</si>
  <si>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</si>
  <si>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</si>
  <si>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</si>
  <si>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</si>
  <si>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</si>
  <si>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</si>
  <si>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</si>
  <si>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</si>
  <si>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</si>
  <si>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</si>
  <si>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</si>
  <si>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</si>
  <si>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</si>
  <si>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</si>
  <si>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</si>
  <si>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</si>
  <si>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</si>
  <si>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</si>
  <si>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</si>
  <si>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</si>
  <si>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</si>
  <si>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</si>
  <si>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</si>
  <si>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</si>
  <si>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</si>
  <si>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</si>
  <si>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</si>
  <si>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</si>
  <si>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</si>
  <si>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</si>
  <si>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</si>
  <si>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</si>
  <si>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</si>
  <si>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</si>
  <si>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</si>
  <si>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</si>
  <si>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</si>
  <si>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</si>
  <si>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</si>
  <si>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</si>
  <si>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</si>
  <si>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</si>
  <si>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</si>
  <si>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</si>
  <si>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</si>
  <si>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</si>
  <si>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</si>
  <si>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</si>
  <si>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</si>
  <si>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</si>
  <si>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</si>
  <si>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</si>
  <si>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</si>
  <si>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</si>
  <si>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</si>
  <si>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</si>
  <si>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</si>
  <si>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</si>
  <si>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</si>
  <si>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</si>
  <si>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</si>
  <si>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</si>
  <si>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</si>
  <si>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</si>
  <si>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</si>
  <si>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</si>
  <si>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</si>
  <si>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</si>
  <si>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</si>
  <si>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</si>
  <si>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</si>
  <si>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</si>
  <si>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</si>
  <si>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</si>
  <si>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</si>
  <si>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</si>
  <si>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</si>
  <si>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</si>
  <si>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</si>
  <si>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</si>
  <si>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</si>
  <si>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</si>
  <si>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</si>
  <si>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</si>
  <si>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</si>
  <si>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</si>
  <si>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</si>
  <si>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</si>
  <si>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</si>
  <si>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</si>
  <si>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</si>
  <si>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</si>
  <si>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</si>
  <si>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</si>
  <si>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</si>
  <si>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</si>
  <si>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</si>
  <si>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</si>
  <si>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</si>
  <si>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</si>
  <si>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</si>
  <si>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</si>
  <si>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</si>
  <si>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</si>
  <si>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</si>
  <si>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</si>
  <si>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</si>
  <si>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</si>
  <si>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</si>
  <si>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</si>
  <si>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</si>
  <si>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</si>
  <si>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</si>
  <si>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</si>
  <si>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</si>
  <si>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</si>
  <si>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</si>
  <si>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</si>
  <si>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</si>
  <si>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</si>
  <si>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</si>
  <si>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</si>
  <si>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</si>
  <si>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</si>
  <si>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</si>
  <si>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</si>
  <si>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</si>
  <si>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</si>
  <si>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</si>
  <si>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</si>
  <si>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</si>
  <si>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</si>
  <si>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</si>
  <si>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</si>
  <si>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</si>
  <si>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</si>
  <si>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</si>
  <si>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</si>
  <si>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</si>
  <si>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</si>
  <si>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</si>
  <si>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</si>
  <si>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</si>
  <si>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</si>
  <si>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</si>
  <si>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</si>
  <si>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</si>
  <si>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</si>
  <si>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</si>
  <si>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</si>
  <si>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</si>
  <si>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</si>
  <si>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</si>
  <si>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</si>
  <si>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</si>
  <si>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</si>
  <si>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</si>
  <si>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</si>
  <si>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</si>
  <si>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</si>
  <si>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</si>
  <si>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</si>
  <si>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</si>
  <si>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</si>
  <si>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</si>
  <si>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</si>
  <si>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</si>
  <si>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</si>
  <si>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</si>
  <si>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</si>
  <si>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</si>
  <si>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</si>
  <si>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</si>
  <si>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</si>
  <si>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</si>
  <si>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</si>
  <si>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</si>
  <si>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</si>
  <si>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</si>
  <si>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</si>
  <si>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</si>
  <si>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</si>
  <si>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</si>
  <si>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</si>
  <si>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</si>
  <si>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</si>
  <si>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</si>
  <si>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</si>
  <si>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</si>
  <si>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</si>
  <si>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</si>
  <si>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</si>
  <si>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</si>
  <si>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</si>
  <si>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</si>
  <si>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</si>
  <si>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</si>
  <si>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</si>
  <si>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</si>
  <si>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</si>
  <si>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</si>
  <si>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</si>
  <si>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</si>
  <si>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</si>
  <si>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</si>
  <si>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</si>
  <si>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</si>
  <si>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</si>
  <si>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</si>
  <si>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</si>
  <si>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</si>
  <si>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</si>
  <si>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</si>
  <si>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</si>
  <si>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</si>
  <si>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</si>
  <si>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</si>
  <si>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</si>
  <si>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</si>
  <si>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</si>
  <si>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</si>
  <si>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</si>
  <si>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</si>
  <si>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</si>
  <si>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</si>
  <si>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</si>
  <si>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</si>
  <si>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</si>
  <si>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</si>
  <si>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</si>
  <si>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</si>
  <si>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</si>
  <si>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</si>
  <si>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</si>
  <si>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</si>
  <si>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</si>
  <si>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</si>
  <si>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</si>
  <si>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</si>
  <si>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</si>
  <si>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</si>
  <si>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</si>
  <si>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</si>
  <si>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</si>
  <si>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</si>
  <si>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</si>
  <si>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</si>
  <si>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</si>
  <si>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</si>
  <si>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</si>
  <si>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</si>
  <si>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</si>
  <si>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</si>
  <si>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</si>
  <si>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</si>
  <si>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</si>
  <si>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</si>
  <si>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</si>
  <si>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</si>
  <si>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</si>
  <si>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</si>
  <si>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</si>
  <si>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</si>
  <si>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</si>
  <si>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</si>
  <si>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</si>
  <si>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</si>
  <si>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</si>
  <si>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</si>
  <si>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</si>
  <si>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</si>
  <si>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</si>
  <si>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</si>
  <si>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</si>
  <si>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</si>
  <si>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</si>
  <si>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</si>
  <si>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</si>
  <si>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</si>
  <si>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</si>
  <si>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</si>
  <si>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</si>
  <si>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</si>
  <si>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</si>
  <si>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</si>
  <si>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</si>
  <si>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</si>
  <si>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</si>
  <si>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</si>
  <si>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</si>
  <si>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</si>
  <si>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</si>
  <si>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</si>
  <si>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</si>
  <si>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</si>
  <si>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</si>
  <si>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</si>
  <si>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</si>
  <si>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</si>
  <si>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</si>
  <si>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</si>
  <si>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</si>
  <si>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</si>
  <si>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</si>
  <si>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</si>
  <si>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</si>
  <si>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</si>
  <si>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</si>
  <si>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</si>
  <si>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</si>
  <si>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</si>
  <si>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</si>
  <si>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</si>
  <si>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</si>
  <si>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</si>
  <si>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</si>
  <si>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</si>
  <si>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</si>
  <si>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</si>
  <si>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</si>
  <si>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</si>
  <si>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</si>
  <si>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</si>
  <si>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</si>
  <si>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</si>
  <si>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</si>
  <si>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</si>
  <si>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</si>
  <si>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</si>
  <si>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</si>
  <si>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</si>
  <si>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</si>
  <si>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</si>
  <si>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</si>
  <si>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</si>
  <si>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</si>
  <si>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</si>
  <si>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</si>
  <si>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</si>
  <si>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</si>
  <si>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</si>
  <si>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</si>
  <si>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</si>
  <si>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</si>
  <si>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</si>
  <si>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</si>
  <si>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</si>
  <si>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</si>
  <si>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</si>
  <si>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</si>
  <si>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</si>
  <si>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</si>
  <si>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</si>
  <si>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</si>
  <si>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</si>
  <si>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</si>
  <si>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</si>
  <si>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</si>
  <si>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</si>
  <si>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</si>
  <si>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</si>
  <si>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</si>
  <si>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</si>
  <si>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</si>
  <si>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</si>
  <si>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</si>
  <si>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</si>
  <si>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</si>
  <si>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</si>
  <si>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</si>
  <si>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</si>
  <si>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</si>
  <si>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</si>
  <si>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</si>
  <si>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</si>
  <si>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</si>
  <si>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</si>
  <si>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</si>
  <si>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</si>
  <si>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</si>
  <si>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</si>
  <si>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</si>
  <si>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</si>
  <si>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</si>
  <si>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</si>
  <si>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</si>
  <si>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</si>
  <si>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</si>
  <si>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</si>
  <si>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</si>
  <si>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</si>
  <si>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</si>
  <si>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</si>
  <si>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</si>
  <si>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</si>
  <si>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</si>
  <si>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</si>
  <si>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</si>
  <si>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</si>
  <si>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</si>
  <si>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</si>
  <si>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</si>
  <si>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</si>
  <si>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</si>
  <si>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</si>
  <si>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</si>
  <si>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</si>
  <si>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</si>
  <si>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</si>
  <si>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</si>
  <si>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</si>
  <si>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</si>
  <si>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</si>
  <si>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</si>
  <si>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</si>
  <si>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</si>
  <si>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</si>
  <si>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</si>
  <si>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</si>
  <si>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</si>
  <si>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</si>
  <si>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</si>
  <si>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</si>
  <si>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</si>
  <si>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</si>
  <si>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</si>
  <si>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</si>
  <si>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</si>
  <si>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</si>
  <si>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</si>
  <si>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</si>
  <si>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</si>
  <si>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</si>
  <si>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</si>
  <si>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</si>
  <si>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</si>
  <si>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</si>
  <si>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</si>
  <si>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</si>
  <si>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</si>
  <si>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</si>
  <si>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</si>
  <si>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</si>
  <si>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</si>
  <si>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</si>
  <si>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</si>
  <si>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</si>
  <si>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</si>
  <si>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</si>
  <si>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</si>
  <si>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</si>
  <si>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</si>
  <si>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</si>
  <si>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</si>
  <si>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</si>
  <si>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</si>
  <si>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</si>
  <si>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</si>
  <si>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</si>
  <si>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</si>
  <si>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</si>
  <si>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</si>
  <si>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</si>
  <si>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</si>
  <si>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</si>
  <si>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</si>
  <si>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</si>
  <si>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</si>
  <si>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</si>
  <si>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</si>
  <si>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</si>
  <si>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</si>
  <si>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</si>
  <si>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</si>
  <si>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</si>
  <si>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</si>
  <si>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</si>
  <si>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</si>
  <si>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</si>
  <si>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</si>
  <si>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</si>
  <si>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</si>
  <si>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</si>
  <si>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</si>
  <si>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</si>
  <si>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</si>
  <si>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</si>
  <si>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</si>
  <si>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</si>
  <si>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</si>
  <si>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</si>
  <si>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</si>
  <si>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</si>
  <si>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</si>
  <si>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</si>
  <si>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</si>
  <si>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</si>
  <si>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</si>
  <si>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</si>
  <si>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</si>
  <si>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</si>
  <si>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</si>
  <si>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</si>
  <si>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</si>
  <si>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</si>
  <si>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</si>
  <si>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</si>
  <si>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</si>
  <si>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</si>
  <si>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</si>
  <si>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</si>
  <si>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</si>
  <si>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</si>
  <si>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</si>
  <si>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</si>
  <si>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</si>
  <si>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</si>
  <si>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</si>
  <si>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</si>
  <si>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</si>
  <si>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</si>
  <si>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</si>
  <si>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</si>
  <si>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</si>
  <si>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</si>
  <si>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</si>
  <si>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</si>
  <si>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</si>
  <si>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</si>
  <si>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</si>
  <si>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</si>
  <si>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</si>
  <si>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</si>
  <si>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</si>
  <si>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</si>
  <si>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</si>
  <si>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</si>
  <si>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</si>
  <si>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</si>
  <si>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</si>
  <si>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</si>
  <si>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</si>
  <si>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</si>
  <si>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</si>
  <si>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</si>
  <si>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</si>
  <si>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</si>
  <si>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</si>
  <si>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</si>
  <si>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</si>
  <si>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</si>
  <si>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</si>
  <si>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</si>
  <si>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</si>
  <si>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</si>
  <si>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</si>
  <si>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</si>
  <si>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</si>
  <si>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</si>
  <si>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</si>
  <si>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</si>
  <si>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</si>
  <si>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</si>
  <si>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</si>
  <si>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</si>
  <si>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</si>
  <si>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</si>
  <si>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</si>
  <si>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</si>
  <si>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</si>
  <si>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</si>
  <si>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</si>
  <si>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</si>
  <si>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</si>
  <si>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</si>
  <si>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</si>
  <si>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</si>
  <si>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</si>
  <si>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</si>
  <si>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</si>
  <si>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</si>
  <si>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</si>
  <si>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</si>
  <si>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</si>
  <si>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</si>
  <si>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</si>
  <si>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</si>
  <si>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</si>
  <si>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</si>
  <si>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</si>
  <si>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</si>
  <si>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</si>
  <si>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</si>
  <si>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</si>
  <si>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</si>
  <si>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</si>
  <si>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</si>
  <si>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</si>
  <si>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</si>
  <si>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</si>
  <si>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</si>
  <si>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</si>
  <si>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</si>
  <si>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</si>
  <si>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</si>
  <si>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</si>
  <si>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</si>
  <si>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</si>
  <si>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</si>
  <si>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</si>
  <si>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</si>
  <si>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</si>
  <si>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</si>
  <si>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</si>
  <si>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</si>
  <si>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</si>
  <si>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</si>
  <si>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</si>
  <si>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</si>
  <si>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</si>
  <si>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</si>
  <si>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</si>
  <si>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</si>
  <si>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</si>
  <si>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</si>
  <si>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</si>
  <si>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</si>
  <si>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</si>
  <si>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</si>
  <si>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</si>
  <si>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</si>
  <si>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</si>
  <si>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</si>
  <si>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</si>
  <si>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</si>
  <si>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</si>
  <si>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</si>
  <si>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</si>
  <si>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</si>
  <si>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</si>
  <si>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</si>
  <si>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</si>
  <si>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</si>
  <si>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</si>
  <si>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</si>
  <si>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</si>
  <si>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</si>
  <si>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</si>
  <si>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</si>
  <si>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</si>
  <si>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</si>
  <si>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</si>
  <si>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</si>
  <si>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</si>
  <si>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</si>
  <si>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</si>
  <si>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</si>
  <si>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</si>
  <si>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</si>
  <si>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</si>
  <si>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</si>
  <si>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</si>
  <si>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</si>
  <si>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</si>
  <si>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</si>
  <si>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</si>
  <si>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</si>
  <si>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</si>
  <si>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</si>
  <si>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</si>
  <si>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</si>
  <si>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</si>
  <si>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</si>
  <si>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</si>
  <si>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</si>
  <si>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</si>
  <si>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</si>
  <si>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</si>
  <si>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</si>
  <si>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</si>
  <si>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</si>
  <si>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</si>
  <si>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</si>
  <si>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</si>
  <si>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</si>
  <si>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</si>
  <si>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</si>
  <si>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</si>
  <si>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</si>
  <si>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</si>
  <si>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</si>
  <si>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</si>
  <si>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</si>
  <si>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</si>
  <si>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</si>
  <si>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</si>
  <si>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</si>
  <si>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</si>
  <si>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</si>
  <si>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</si>
  <si>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</si>
  <si>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</si>
  <si>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</si>
  <si>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</si>
  <si>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</si>
  <si>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</si>
  <si>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</si>
  <si>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</si>
  <si>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</si>
  <si>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</si>
  <si>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</si>
  <si>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</si>
  <si>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</si>
  <si>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</si>
  <si>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</si>
  <si>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</si>
  <si>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</si>
  <si>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</si>
  <si>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</si>
  <si>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</si>
  <si>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</si>
  <si>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</si>
  <si>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</si>
  <si>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</si>
  <si>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</si>
  <si>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</si>
  <si>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</si>
  <si>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</si>
  <si>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</si>
  <si>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</si>
  <si>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</si>
  <si>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</si>
  <si>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</si>
  <si>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</si>
  <si>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</si>
  <si>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</si>
  <si>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</si>
  <si>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</si>
  <si>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</si>
  <si>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</si>
  <si>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</si>
  <si>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</si>
  <si>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</si>
  <si>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</si>
  <si>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</si>
  <si>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</si>
  <si>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</si>
  <si>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</si>
  <si>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</si>
  <si>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</si>
  <si>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</si>
  <si>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</si>
  <si>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</si>
  <si>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</si>
  <si>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</si>
  <si>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</si>
  <si>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</si>
  <si>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</si>
  <si>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</si>
  <si>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</si>
  <si>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</si>
  <si>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</si>
  <si>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</si>
  <si>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</si>
  <si>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</si>
  <si>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</si>
  <si>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</si>
  <si>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</si>
  <si>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</si>
  <si>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</si>
  <si>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</si>
  <si>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</si>
  <si>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</si>
  <si>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</si>
  <si>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</si>
  <si>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</si>
  <si>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</si>
  <si>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</si>
  <si>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</si>
  <si>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</si>
  <si>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</si>
  <si>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</si>
  <si>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</si>
  <si>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</si>
  <si>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</si>
  <si>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</si>
  <si>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</si>
  <si>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</si>
  <si>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</si>
  <si>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</si>
  <si>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</si>
  <si>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</si>
  <si>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</si>
  <si>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</si>
  <si>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</si>
  <si>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</si>
  <si>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</si>
  <si>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</si>
  <si>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</si>
  <si>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</si>
  <si>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</si>
  <si>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</si>
  <si>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</si>
  <si>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</si>
  <si>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</si>
  <si>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</si>
  <si>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</si>
  <si>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</si>
  <si>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</si>
  <si>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</si>
  <si>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</si>
  <si>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</si>
  <si>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</si>
  <si>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</si>
  <si>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</si>
  <si>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</si>
  <si>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</si>
  <si>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</si>
  <si>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</si>
  <si>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</si>
  <si>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</si>
  <si>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</si>
  <si>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</si>
  <si>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</si>
  <si>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</si>
  <si>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</si>
  <si>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</si>
  <si>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</si>
  <si>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</si>
  <si>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</si>
  <si>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</si>
  <si>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</si>
  <si>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</si>
  <si>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</si>
  <si>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</si>
  <si>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</si>
  <si>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</si>
  <si>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</si>
  <si>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</si>
  <si>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</si>
  <si>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</si>
  <si>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</si>
  <si>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</si>
  <si>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</si>
  <si>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</si>
  <si>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</si>
  <si>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</si>
  <si>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</si>
  <si>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</si>
  <si>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</si>
  <si>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</si>
  <si>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</si>
  <si>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</si>
  <si>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</si>
  <si>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</si>
  <si>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</si>
  <si>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</si>
  <si>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</si>
  <si>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</si>
  <si>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</si>
  <si>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</si>
  <si>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</si>
  <si>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</si>
  <si>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</si>
  <si>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</si>
  <si>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</si>
  <si>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</si>
  <si>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</si>
  <si>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</si>
  <si>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</si>
  <si>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</si>
  <si>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</si>
  <si>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</si>
  <si>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</si>
  <si>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</si>
  <si>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</si>
  <si>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</si>
  <si>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</si>
  <si>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</si>
  <si>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</si>
  <si>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</si>
  <si>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</si>
  <si>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</si>
  <si>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</si>
  <si>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</si>
  <si>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</si>
  <si>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</si>
  <si>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</si>
  <si>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</si>
  <si>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</si>
  <si>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</si>
  <si>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</si>
  <si>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</si>
  <si>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</si>
  <si>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</si>
  <si>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</si>
  <si>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</si>
  <si>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</si>
  <si>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</si>
  <si>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</si>
  <si>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</si>
  <si>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</si>
  <si>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</si>
  <si>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</si>
  <si>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</si>
  <si>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</si>
  <si>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</si>
  <si>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</si>
  <si>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</si>
  <si>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</si>
  <si>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</si>
  <si>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</si>
  <si>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</si>
  <si>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</si>
  <si>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</si>
  <si>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</si>
  <si>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</si>
  <si>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</si>
  <si>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</si>
  <si>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</si>
  <si>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</si>
  <si>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</si>
  <si>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</si>
  <si>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</si>
  <si>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</si>
  <si>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</si>
  <si>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</si>
  <si>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</si>
  <si>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</si>
  <si>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</si>
  <si>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</si>
  <si>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</si>
  <si>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</si>
  <si>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</si>
  <si>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</si>
  <si>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</si>
  <si>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</si>
  <si>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</si>
  <si>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</si>
  <si>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</si>
  <si>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</si>
  <si>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</si>
  <si>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</si>
  <si>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</si>
  <si>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</si>
  <si>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</si>
  <si>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</si>
  <si>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</si>
  <si>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</si>
  <si>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</si>
  <si>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</si>
  <si>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</si>
  <si>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</si>
  <si>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</si>
  <si>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</si>
  <si>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</si>
  <si>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</si>
  <si>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</si>
  <si>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</si>
  <si>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</si>
  <si>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</si>
  <si>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</si>
  <si>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</si>
  <si>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</si>
  <si>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</si>
  <si>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</si>
  <si>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</si>
  <si>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</si>
  <si>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</si>
  <si>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</si>
  <si>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</si>
  <si>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</si>
  <si>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</si>
  <si>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</si>
  <si>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</si>
  <si>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</si>
  <si>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</si>
  <si>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</si>
  <si>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</si>
  <si>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</si>
  <si>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</si>
  <si>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</si>
  <si>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</si>
  <si>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</si>
  <si>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</si>
  <si>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</si>
  <si>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</si>
  <si>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</si>
  <si>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</si>
  <si>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</si>
  <si>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</si>
  <si>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</si>
  <si>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</si>
  <si>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</si>
  <si>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</si>
  <si>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</si>
  <si>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</si>
  <si>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</si>
  <si>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</si>
  <si>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</si>
  <si>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</si>
  <si>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</si>
  <si>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</si>
  <si>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</si>
  <si>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</si>
  <si>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</si>
  <si>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</si>
  <si>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</si>
  <si>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</si>
  <si>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</si>
  <si>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</si>
  <si>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</si>
  <si>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</si>
  <si>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</si>
  <si>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</si>
  <si>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</si>
  <si>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</si>
  <si>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</si>
  <si>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</si>
  <si>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</si>
  <si>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</si>
  <si>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</si>
  <si>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</si>
  <si>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</si>
  <si>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</si>
  <si>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</si>
  <si>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</si>
  <si>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</si>
  <si>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</si>
  <si>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</si>
  <si>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</si>
  <si>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</si>
  <si>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</si>
  <si>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</si>
  <si>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</si>
  <si>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</si>
  <si>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</si>
  <si>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</si>
  <si>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</si>
  <si>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</si>
  <si>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</si>
  <si>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</si>
  <si>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</si>
  <si>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</si>
  <si>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</si>
  <si>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</si>
  <si>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</si>
  <si>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</si>
  <si>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</si>
  <si>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</si>
  <si>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</si>
  <si>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</si>
  <si>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</si>
  <si>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</si>
  <si>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</si>
  <si>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</si>
  <si>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</si>
  <si>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</si>
  <si>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</si>
  <si>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</si>
  <si>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</si>
  <si>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</si>
  <si>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</si>
  <si>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</si>
  <si>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</si>
  <si>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</si>
  <si>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</si>
  <si>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</si>
  <si>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</si>
  <si>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</si>
  <si>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</si>
  <si>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</si>
  <si>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</si>
  <si>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</si>
  <si>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</si>
  <si>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</si>
  <si>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</si>
  <si>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</si>
  <si>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</si>
  <si>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</si>
  <si>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</si>
  <si>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</si>
  <si>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</si>
  <si>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</si>
  <si>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</si>
  <si>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</si>
  <si>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</si>
  <si>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</si>
  <si>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</si>
  <si>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</si>
  <si>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</si>
  <si>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</si>
  <si>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</si>
  <si>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</si>
  <si>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</si>
  <si>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</si>
  <si>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</si>
  <si>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</si>
  <si>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</si>
  <si>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</si>
  <si>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</si>
  <si>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</si>
  <si>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</si>
  <si>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</si>
  <si>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</si>
  <si>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</si>
  <si>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</si>
  <si>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</si>
  <si>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</si>
  <si>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</si>
  <si>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</si>
  <si>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</si>
  <si>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</si>
  <si>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</si>
  <si>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</si>
  <si>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</si>
  <si>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</si>
  <si>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</si>
  <si>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</si>
  <si>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</si>
  <si>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</si>
  <si>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</si>
  <si>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</si>
  <si>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</si>
  <si>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</si>
  <si>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</si>
  <si>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</si>
  <si>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</si>
  <si>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</si>
  <si>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</si>
  <si>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</si>
  <si>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</si>
  <si>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</si>
  <si>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</si>
  <si>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</si>
  <si>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</si>
  <si>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</si>
  <si>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</si>
  <si>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</si>
  <si>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</si>
  <si>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</si>
  <si>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</si>
  <si>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</si>
  <si>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</si>
  <si>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</si>
  <si>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</si>
  <si>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</si>
  <si>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</si>
  <si>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</si>
  <si>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</si>
  <si>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</si>
  <si>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</si>
  <si>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</si>
  <si>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</si>
  <si>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</si>
  <si>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</si>
  <si>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</si>
  <si>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</si>
  <si>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</si>
  <si>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</si>
  <si>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</si>
  <si>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</si>
  <si>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</si>
  <si>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</si>
  <si>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</si>
  <si>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</si>
  <si>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</si>
  <si>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</si>
  <si>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</si>
  <si>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</si>
  <si>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</si>
  <si>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</si>
  <si>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</si>
  <si>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</si>
  <si>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</si>
  <si>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</si>
  <si>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</si>
  <si>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</si>
  <si>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</si>
  <si>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</si>
  <si>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</si>
  <si>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</si>
  <si>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</si>
  <si>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</si>
  <si>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</si>
  <si>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</si>
  <si>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</si>
  <si>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</si>
  <si>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</si>
  <si>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</si>
  <si>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</si>
  <si>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</si>
  <si>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</si>
  <si>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</si>
  <si>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</si>
  <si>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</si>
  <si>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</si>
  <si>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</si>
  <si>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</si>
  <si>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</si>
  <si>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</si>
  <si>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</si>
  <si>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</si>
  <si>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</si>
  <si>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</si>
  <si>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</si>
  <si>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</si>
  <si>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</si>
  <si>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</si>
  <si>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</si>
  <si>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</si>
  <si>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</si>
  <si>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</si>
  <si>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</si>
  <si>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</si>
  <si>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</si>
  <si>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</si>
  <si>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</si>
  <si>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</si>
  <si>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</si>
  <si>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</si>
  <si>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</si>
  <si>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</si>
  <si>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</si>
  <si>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</si>
  <si>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</si>
  <si>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</si>
  <si>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</si>
  <si>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</si>
  <si>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</si>
  <si>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</si>
  <si>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</si>
  <si>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</si>
  <si>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</si>
  <si>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</si>
  <si>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</si>
  <si>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</si>
  <si>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</si>
  <si>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</si>
  <si>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</si>
  <si>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</si>
  <si>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</si>
  <si>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</si>
  <si>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</si>
  <si>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</si>
  <si>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</si>
  <si>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</si>
  <si>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</si>
  <si>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</si>
  <si>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</si>
  <si>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</si>
  <si>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</si>
  <si>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</si>
  <si>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</si>
  <si>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</si>
  <si>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</si>
  <si>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</si>
  <si>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</si>
  <si>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</si>
  <si>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</si>
  <si>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</si>
  <si>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</si>
  <si>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</si>
  <si>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</si>
  <si>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</si>
  <si>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</si>
  <si>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</si>
  <si>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</si>
  <si>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</si>
  <si>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</si>
  <si>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</si>
  <si>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</si>
  <si>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</si>
  <si>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</si>
  <si>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</si>
  <si>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</si>
  <si>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</si>
  <si>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</si>
  <si>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</si>
  <si>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</si>
  <si>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</si>
  <si>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</si>
  <si>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</si>
  <si>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</si>
  <si>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</si>
  <si>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</si>
  <si>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</si>
  <si>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</si>
  <si>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</si>
  <si>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</si>
  <si>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</si>
  <si>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</si>
  <si>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</si>
  <si>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</si>
  <si>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</si>
  <si>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</si>
  <si>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</si>
  <si>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</si>
  <si>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</si>
  <si>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</si>
  <si>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</si>
  <si>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</si>
  <si>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</si>
  <si>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</si>
  <si>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</si>
  <si>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</si>
  <si>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</si>
  <si>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</si>
  <si>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</si>
  <si>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</si>
  <si>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</si>
  <si>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</si>
  <si>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</si>
  <si>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</si>
  <si>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</si>
  <si>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</si>
  <si>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</si>
  <si>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</si>
  <si>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</si>
  <si>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</si>
  <si>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</si>
  <si>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</si>
  <si>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</si>
  <si>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</si>
  <si>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</si>
  <si>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</si>
  <si>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</si>
  <si>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</si>
  <si>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</si>
  <si>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</si>
  <si>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</si>
  <si>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</si>
  <si>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</si>
  <si>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</si>
  <si>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</si>
  <si>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</si>
  <si>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</si>
  <si>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</si>
  <si>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</si>
  <si>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</si>
  <si>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</si>
  <si>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</si>
  <si>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</si>
  <si>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</si>
  <si>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</si>
  <si>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</si>
  <si>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</si>
  <si>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</si>
  <si>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</si>
  <si>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</si>
  <si>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</si>
  <si>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</si>
  <si>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</si>
  <si>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</si>
  <si>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</si>
  <si>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</si>
  <si>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</si>
  <si>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</si>
  <si>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</si>
  <si>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</si>
  <si>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</si>
  <si>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</si>
  <si>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</si>
  <si>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</si>
  <si>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</si>
  <si>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</si>
  <si>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</si>
  <si>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</si>
  <si>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</si>
  <si>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</si>
  <si>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</si>
  <si>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</si>
  <si>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</si>
  <si>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</si>
  <si>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</si>
  <si>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</si>
  <si>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</si>
  <si>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</si>
  <si>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</si>
  <si>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</si>
  <si>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</si>
  <si>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</si>
  <si>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</si>
  <si>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</si>
  <si>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</si>
  <si>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</si>
  <si>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</si>
  <si>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</si>
  <si>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</si>
  <si>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</si>
  <si>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</si>
  <si>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</si>
  <si>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</si>
  <si>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</si>
  <si>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</si>
  <si>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</si>
  <si>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</si>
  <si>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</si>
  <si>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</si>
  <si>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</si>
  <si>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</si>
  <si>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</si>
  <si>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</si>
  <si>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</si>
  <si>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</si>
  <si>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</si>
  <si>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</si>
  <si>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</si>
  <si>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</si>
  <si>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</si>
  <si>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</si>
  <si>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</si>
  <si>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</si>
  <si>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</si>
  <si>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</si>
  <si>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</si>
  <si>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</si>
  <si>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</si>
  <si>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</si>
  <si>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</si>
  <si>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</si>
  <si>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</si>
  <si>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</si>
  <si>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</si>
  <si>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</si>
  <si>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</si>
  <si>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</si>
  <si>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</si>
  <si>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</si>
  <si>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</si>
  <si>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</si>
  <si>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</si>
  <si>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</si>
  <si>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</si>
  <si>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</si>
  <si>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</si>
  <si>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</si>
  <si>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</si>
  <si>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</si>
  <si>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</si>
  <si>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</si>
  <si>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</si>
  <si>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</si>
  <si>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</si>
  <si>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</si>
  <si>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</si>
  <si>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</si>
  <si>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</si>
  <si>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</si>
  <si>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</si>
  <si>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</si>
  <si>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</si>
  <si>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</si>
  <si>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</si>
  <si>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</si>
  <si>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</si>
  <si>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</si>
  <si>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</si>
  <si>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</si>
  <si>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</si>
  <si>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</si>
  <si>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</si>
  <si>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</si>
  <si>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</si>
  <si>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</si>
  <si>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</si>
  <si>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</si>
  <si>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</si>
  <si>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</si>
  <si>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</si>
  <si>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</si>
  <si>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</si>
  <si>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</si>
  <si>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</si>
  <si>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</si>
  <si>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</si>
  <si>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</si>
  <si>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</si>
  <si>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</si>
  <si>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</si>
  <si>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</si>
  <si>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</si>
  <si>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</si>
  <si>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</si>
  <si>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</si>
  <si>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</si>
  <si>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</si>
  <si>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</si>
  <si>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</si>
  <si>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</si>
  <si>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</si>
  <si>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</si>
  <si>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</si>
  <si>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</si>
  <si>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</si>
  <si>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</si>
  <si>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</si>
  <si>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</si>
  <si>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</si>
  <si>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</si>
  <si>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</si>
  <si>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</si>
  <si>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</si>
  <si>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</si>
  <si>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</si>
  <si>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</si>
  <si>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</si>
  <si>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</si>
  <si>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</si>
  <si>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</si>
  <si>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</si>
  <si>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</si>
  <si>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</si>
  <si>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</si>
  <si>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</si>
  <si>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</si>
  <si>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</si>
  <si>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</si>
  <si>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</si>
  <si>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</si>
  <si>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</si>
  <si>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</si>
  <si>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</si>
  <si>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</si>
  <si>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</si>
  <si>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</si>
  <si>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</si>
  <si>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</si>
  <si>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</si>
  <si>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</si>
  <si>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</si>
  <si>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</si>
  <si>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</si>
  <si>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</si>
  <si>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</si>
  <si>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</si>
  <si>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</si>
  <si>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</si>
  <si>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</si>
  <si>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</si>
  <si>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</si>
  <si>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</si>
  <si>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</si>
  <si>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</si>
  <si>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</si>
  <si>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</si>
  <si>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</si>
  <si>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</si>
  <si>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</si>
  <si>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</si>
  <si>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</si>
  <si>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</si>
  <si>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</si>
  <si>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</si>
  <si>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</si>
  <si>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</si>
  <si>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</si>
  <si>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</si>
  <si>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</si>
  <si>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</si>
  <si>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</si>
  <si>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</si>
  <si>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</si>
  <si>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</si>
  <si>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</si>
  <si>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</si>
  <si>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</si>
  <si>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</si>
  <si>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</si>
  <si>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</si>
  <si>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</si>
  <si>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</si>
  <si>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</si>
  <si>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</si>
  <si>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</si>
  <si>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</si>
  <si>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</si>
  <si>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</si>
  <si>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</si>
  <si>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</si>
  <si>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</si>
  <si>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</si>
  <si>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</si>
  <si>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</si>
  <si>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</si>
  <si>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</si>
  <si>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</si>
  <si>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</si>
  <si>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</si>
  <si>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</si>
  <si>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</si>
  <si>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</si>
  <si>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</si>
  <si>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</si>
  <si>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</si>
  <si>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</si>
  <si>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</si>
  <si>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</si>
  <si>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</si>
  <si>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</si>
  <si>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</si>
  <si>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</si>
  <si>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</si>
  <si>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</si>
  <si>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</si>
  <si>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</si>
  <si>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</si>
  <si>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</si>
  <si>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</si>
  <si>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</si>
  <si>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</si>
  <si>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</si>
  <si>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</si>
  <si>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</si>
  <si>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</si>
  <si>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</si>
  <si>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</si>
  <si>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</si>
  <si>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</si>
  <si>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</si>
  <si>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</si>
  <si>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</si>
  <si>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</si>
  <si>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</si>
  <si>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</si>
  <si>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</si>
  <si>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</si>
  <si>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</si>
  <si>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</si>
  <si>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</si>
  <si>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</si>
  <si>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</si>
  <si>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</si>
  <si>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</si>
  <si>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</si>
  <si>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</si>
  <si>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</si>
  <si>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</si>
  <si>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</si>
  <si>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</si>
  <si>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</si>
  <si>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</si>
  <si>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</si>
  <si>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</si>
  <si>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</si>
  <si>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</si>
  <si>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</si>
  <si>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</si>
  <si>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</si>
  <si>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</si>
  <si>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</si>
  <si>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</si>
  <si>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</si>
  <si>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</si>
  <si>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</si>
  <si>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</si>
  <si>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</si>
  <si>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</si>
  <si>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</si>
  <si>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</si>
  <si>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</si>
  <si>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</si>
  <si>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</si>
  <si>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</si>
  <si>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</si>
  <si>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</si>
  <si>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</si>
  <si>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</si>
  <si>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</si>
  <si>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</si>
  <si>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</si>
  <si>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</si>
  <si>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</si>
  <si>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</si>
  <si>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</si>
  <si>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</si>
  <si>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</si>
  <si>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</si>
  <si>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</si>
  <si>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</si>
  <si>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</si>
  <si>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</si>
  <si>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</si>
  <si>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</si>
  <si>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</si>
  <si>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</si>
  <si>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</si>
  <si>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</si>
  <si>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</si>
  <si>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</si>
  <si>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</si>
  <si>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</si>
  <si>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</si>
  <si>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</si>
  <si>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</si>
  <si>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</si>
  <si>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</si>
  <si>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</si>
  <si>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</si>
  <si>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</si>
  <si>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</si>
  <si>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</si>
  <si>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</si>
  <si>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</si>
  <si>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</si>
  <si>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</si>
  <si>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</si>
  <si>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</si>
  <si>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</si>
  <si>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</si>
  <si>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</si>
  <si>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</si>
  <si>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</si>
  <si>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</si>
  <si>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</si>
  <si>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</si>
  <si>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</si>
  <si>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</si>
  <si>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</si>
  <si>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</si>
  <si>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</si>
  <si>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</si>
  <si>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</si>
  <si>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</si>
  <si>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</si>
  <si>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</si>
  <si>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</si>
  <si>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</si>
  <si>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</si>
  <si>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</si>
  <si>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</si>
  <si>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</si>
  <si>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</si>
  <si>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</si>
  <si>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</si>
  <si>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</si>
  <si>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</si>
  <si>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</si>
  <si>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</si>
  <si>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</si>
  <si>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</si>
  <si>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</si>
  <si>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</si>
  <si>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</si>
  <si>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</si>
  <si>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</si>
  <si>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</si>
  <si>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</si>
  <si>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</si>
  <si>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</si>
  <si>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</si>
  <si>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</si>
  <si>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</si>
  <si>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</si>
  <si>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</si>
  <si>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</si>
  <si>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</si>
  <si>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</si>
  <si>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</si>
  <si>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</si>
  <si>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</si>
  <si>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</si>
  <si>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</si>
  <si>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</si>
  <si>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</si>
  <si>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</si>
  <si>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</si>
  <si>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</si>
  <si>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</si>
  <si>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</si>
  <si>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</si>
  <si>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</si>
  <si>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</si>
  <si>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</si>
  <si>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</si>
  <si>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</si>
  <si>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</si>
  <si>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</si>
  <si>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</si>
  <si>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</si>
  <si>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</si>
  <si>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</si>
  <si>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</si>
  <si>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</si>
  <si>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</si>
  <si>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</si>
  <si>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</si>
  <si>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</si>
  <si>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</si>
  <si>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</si>
  <si>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</si>
  <si>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</si>
  <si>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</si>
  <si>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</si>
  <si>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</si>
  <si>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</si>
  <si>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</si>
  <si>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</si>
  <si>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</si>
  <si>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</si>
  <si>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</si>
  <si>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</si>
  <si>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</si>
  <si>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</si>
  <si>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</si>
  <si>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</si>
  <si>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</si>
  <si>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</si>
  <si>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</si>
  <si>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</si>
  <si>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</si>
  <si>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</si>
  <si>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</si>
  <si>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</si>
  <si>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</si>
  <si>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</si>
  <si>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</si>
  <si>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</si>
  <si>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</si>
  <si>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</si>
  <si>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</si>
  <si>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</si>
  <si>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</si>
  <si>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</si>
  <si>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</si>
  <si>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</si>
  <si>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</si>
  <si>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</si>
  <si>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</si>
  <si>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</si>
  <si>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</si>
  <si>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</si>
  <si>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</si>
  <si>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</si>
  <si>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</si>
  <si>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</si>
  <si>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</si>
  <si>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</si>
  <si>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</si>
  <si>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</si>
  <si>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</si>
  <si>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</si>
  <si>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</si>
  <si>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</si>
  <si>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</si>
  <si>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</si>
  <si>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</si>
  <si>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</si>
  <si>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</si>
  <si>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</si>
  <si>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</si>
  <si>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</si>
  <si>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</si>
  <si>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</si>
  <si>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</si>
  <si>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</si>
  <si>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</si>
  <si>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</si>
  <si>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</si>
  <si>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</si>
  <si>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</si>
  <si>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</si>
  <si>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</si>
  <si>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</si>
  <si>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</si>
  <si>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</si>
  <si>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</si>
  <si>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</si>
  <si>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</si>
  <si>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</si>
  <si>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</si>
  <si>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</si>
  <si>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</si>
  <si>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</si>
  <si>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</si>
  <si>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</si>
  <si>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</si>
  <si>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</si>
  <si>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</si>
  <si>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</si>
  <si>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</si>
  <si>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</si>
  <si>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</si>
  <si>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</si>
  <si>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</si>
  <si>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</si>
  <si>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</si>
  <si>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</si>
  <si>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</si>
  <si>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</si>
  <si>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</si>
  <si>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</si>
  <si>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</si>
  <si>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</si>
  <si>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</si>
  <si>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</si>
  <si>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</si>
  <si>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</si>
  <si>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</si>
  <si>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</si>
  <si>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</si>
  <si>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</si>
  <si>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</si>
  <si>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</si>
  <si>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</si>
  <si>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</si>
  <si>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</si>
  <si>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</si>
  <si>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</si>
  <si>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</si>
  <si>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</si>
  <si>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</si>
  <si>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</si>
  <si>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</si>
  <si>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</si>
  <si>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</si>
  <si>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</si>
  <si>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</si>
  <si>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</si>
  <si>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</si>
  <si>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</si>
  <si>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</si>
  <si>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</si>
  <si>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</si>
  <si>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</si>
  <si>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</si>
  <si>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</si>
  <si>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</si>
  <si>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</si>
  <si>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</si>
  <si>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</si>
  <si>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</si>
  <si>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</si>
  <si>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</si>
  <si>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</si>
  <si>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</si>
  <si>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</si>
  <si>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</si>
  <si>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</si>
  <si>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</si>
  <si>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</si>
  <si>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</si>
  <si>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</si>
  <si>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</si>
  <si>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</si>
  <si>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</si>
  <si>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</si>
  <si>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</si>
  <si>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</si>
  <si>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</si>
  <si>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</si>
  <si>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</si>
  <si>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</si>
  <si>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</si>
  <si>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</si>
  <si>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</si>
  <si>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</si>
  <si>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</si>
  <si>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</si>
  <si>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</si>
  <si>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</si>
  <si>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</si>
  <si>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</si>
  <si>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</si>
  <si>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</si>
  <si>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</si>
  <si>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</si>
  <si>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</si>
  <si>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</si>
  <si>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</si>
  <si>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</si>
  <si>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</si>
  <si>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</si>
  <si>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</si>
  <si>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</si>
  <si>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</si>
  <si>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</si>
  <si>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</si>
  <si>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</si>
  <si>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</si>
  <si>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</si>
  <si>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</si>
  <si>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</si>
  <si>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</si>
  <si>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</si>
  <si>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</si>
  <si>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</si>
  <si>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</si>
  <si>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</si>
  <si>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</si>
  <si>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</si>
  <si>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</si>
  <si>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</si>
  <si>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</si>
  <si>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</si>
  <si>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</si>
  <si>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</si>
  <si>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</si>
  <si>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</si>
  <si>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</si>
  <si>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</si>
  <si>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</si>
  <si>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</si>
  <si>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</si>
  <si>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</si>
  <si>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</si>
  <si>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</si>
  <si>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</si>
  <si>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</si>
  <si>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</si>
  <si>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</si>
  <si>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</si>
  <si>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</si>
  <si>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</si>
  <si>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</si>
  <si>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</si>
  <si>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</si>
  <si>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</si>
  <si>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</si>
  <si>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</si>
  <si>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</si>
  <si>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</si>
  <si>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</si>
  <si>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</si>
  <si>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</si>
  <si>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</si>
  <si>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</si>
  <si>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</si>
  <si>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</si>
  <si>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</si>
  <si>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</si>
  <si>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</si>
  <si>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</si>
  <si>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</si>
  <si>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</si>
  <si>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</si>
  <si>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</si>
  <si>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</si>
  <si>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</si>
  <si>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</si>
  <si>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</si>
  <si>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</si>
  <si>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</si>
  <si>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</si>
  <si>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</si>
  <si>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</si>
  <si>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</si>
  <si>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</si>
  <si>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</si>
  <si>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</si>
  <si>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</si>
  <si>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</si>
  <si>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</si>
  <si>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</si>
  <si>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</si>
  <si>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</si>
  <si>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</si>
  <si>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</si>
  <si>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</si>
  <si>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</si>
  <si>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</si>
  <si>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</si>
  <si>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</si>
  <si>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</si>
  <si>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</si>
  <si>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</si>
  <si>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</si>
  <si>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</si>
  <si>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</si>
  <si>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</si>
  <si>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</si>
  <si>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</si>
  <si>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</si>
  <si>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</si>
  <si>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</si>
  <si>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</si>
  <si>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</si>
  <si>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</si>
  <si>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</si>
  <si>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</si>
  <si>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</si>
  <si>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</si>
  <si>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</si>
  <si>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</si>
  <si>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</si>
  <si>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</si>
  <si>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</si>
  <si>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</si>
  <si>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</si>
  <si>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</si>
  <si>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</si>
  <si>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</si>
  <si>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</si>
  <si>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</si>
  <si>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</si>
  <si>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</si>
  <si>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</si>
  <si>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</si>
  <si>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</si>
  <si>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</si>
  <si>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</si>
  <si>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</si>
  <si>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</si>
  <si>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</si>
  <si>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</si>
  <si>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</si>
  <si>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</si>
  <si>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</si>
  <si>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</si>
  <si>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</si>
  <si>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</si>
  <si>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</si>
  <si>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</si>
  <si>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</si>
  <si>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</si>
  <si>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</si>
  <si>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</si>
  <si>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</si>
  <si>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</si>
  <si>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</si>
  <si>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</si>
  <si>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</si>
  <si>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</si>
  <si>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</si>
  <si>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</si>
  <si>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</si>
  <si>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</si>
  <si>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</si>
  <si>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</si>
  <si>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</si>
  <si>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</si>
  <si>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</si>
  <si>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</si>
  <si>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</si>
  <si>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</si>
  <si>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</si>
  <si>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</si>
  <si>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</si>
  <si>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</si>
  <si>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</si>
  <si>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</si>
  <si>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</si>
  <si>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</si>
  <si>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</si>
  <si>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</si>
  <si>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</si>
  <si>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</si>
  <si>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</si>
  <si>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</si>
  <si>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</si>
  <si>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</si>
  <si>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</si>
  <si>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</si>
  <si>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</si>
  <si>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</si>
  <si>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</si>
  <si>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</si>
  <si>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</si>
  <si>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</si>
  <si>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</si>
  <si>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</si>
  <si>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</si>
  <si>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</si>
  <si>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</si>
  <si>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</si>
  <si>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</si>
  <si>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</si>
  <si>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</si>
  <si>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</si>
  <si>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</si>
  <si>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</si>
  <si>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</si>
  <si>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</si>
  <si>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</si>
  <si>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</si>
  <si>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</si>
  <si>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</si>
  <si>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</si>
  <si>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</si>
  <si>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</si>
  <si>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</si>
  <si>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</si>
  <si>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</si>
  <si>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</si>
  <si>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</si>
  <si>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</si>
  <si>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</si>
  <si>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</si>
  <si>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</si>
  <si>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</si>
  <si>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</si>
  <si>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</si>
  <si>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</si>
  <si>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</si>
  <si>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</si>
  <si>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</si>
  <si>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</si>
  <si>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</si>
  <si>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</si>
  <si>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</si>
  <si>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</si>
  <si>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</si>
  <si>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</si>
  <si>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</si>
  <si>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</si>
  <si>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</si>
  <si>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</si>
  <si>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</si>
  <si>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</si>
  <si>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</si>
  <si>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</si>
  <si>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</si>
  <si>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</si>
  <si>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</si>
  <si>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</si>
  <si>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</si>
  <si>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</si>
  <si>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</si>
  <si>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</si>
  <si>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</si>
  <si>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</si>
  <si>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</si>
  <si>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</si>
  <si>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</si>
  <si>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</si>
  <si>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</si>
  <si>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</si>
  <si>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</si>
  <si>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</si>
  <si>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</si>
  <si>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</si>
  <si>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</si>
  <si>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</si>
  <si>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</si>
  <si>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</si>
  <si>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</si>
  <si>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</si>
  <si>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</si>
  <si>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</si>
  <si>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</si>
  <si>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</si>
  <si>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</si>
  <si>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</si>
  <si>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</si>
  <si>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</si>
  <si>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</si>
  <si>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</si>
  <si>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</si>
  <si>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</si>
  <si>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</si>
  <si>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</si>
  <si>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</si>
  <si>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</si>
  <si>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</si>
  <si>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</si>
  <si>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</si>
  <si>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</si>
  <si>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</si>
  <si>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</si>
  <si>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</si>
  <si>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</si>
  <si>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</si>
  <si>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</si>
  <si>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</si>
  <si>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</si>
  <si>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</si>
  <si>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</si>
  <si>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</si>
  <si>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</si>
  <si>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</si>
  <si>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</si>
  <si>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</si>
  <si>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</si>
  <si>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</si>
  <si>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</si>
  <si>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</si>
  <si>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</si>
  <si>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</si>
  <si>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</si>
  <si>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</si>
  <si>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</si>
  <si>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</si>
  <si>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</si>
  <si>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</si>
  <si>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</si>
  <si>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</si>
  <si>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</si>
  <si>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</si>
  <si>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</si>
  <si>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</si>
  <si>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</si>
  <si>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</si>
  <si>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</si>
  <si>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</si>
  <si>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</si>
  <si>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</si>
  <si>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</si>
  <si>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</si>
  <si>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</si>
  <si>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</si>
  <si>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</si>
  <si>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</si>
  <si>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</si>
  <si>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</si>
  <si>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</si>
  <si>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</si>
  <si>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</si>
  <si>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</si>
  <si>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</si>
  <si>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</si>
  <si>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</si>
  <si>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</si>
  <si>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</si>
  <si>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</si>
  <si>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</si>
  <si>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</si>
  <si>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</si>
  <si>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</si>
  <si>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</si>
  <si>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</si>
  <si>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</si>
  <si>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</si>
  <si>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</si>
  <si>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</si>
  <si>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</si>
  <si>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</si>
  <si>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</si>
  <si>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</si>
  <si>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</si>
  <si>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</si>
  <si>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</si>
  <si>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</si>
  <si>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</si>
  <si>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</si>
  <si>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</si>
  <si>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</si>
  <si>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</si>
  <si>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</si>
  <si>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</si>
  <si>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</si>
  <si>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</si>
  <si>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</si>
  <si>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</si>
  <si>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</si>
  <si>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</si>
  <si>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</si>
  <si>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</si>
  <si>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</si>
  <si>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</si>
  <si>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</si>
  <si>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</si>
  <si>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</si>
  <si>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</si>
  <si>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</si>
  <si>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</si>
  <si>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</si>
  <si>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</si>
  <si>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</si>
  <si>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</si>
  <si>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</si>
  <si>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</si>
  <si>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</si>
  <si>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</si>
  <si>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</si>
  <si>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</si>
  <si>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</si>
  <si>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</si>
  <si>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</si>
  <si>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</si>
  <si>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</si>
  <si>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</si>
  <si>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</si>
  <si>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</si>
  <si>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</si>
  <si>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</si>
  <si>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</si>
  <si>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</si>
  <si>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</si>
  <si>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</si>
  <si>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</si>
  <si>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</si>
  <si>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</si>
  <si>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</si>
  <si>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</si>
  <si>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</si>
  <si>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</si>
  <si>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</si>
  <si>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</si>
  <si>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</si>
  <si>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</si>
  <si>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</si>
  <si>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</si>
  <si>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</si>
  <si>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</si>
  <si>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</si>
  <si>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</si>
  <si>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</si>
  <si>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</si>
  <si>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</si>
  <si>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</si>
  <si>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</si>
  <si>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</si>
  <si>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</si>
  <si>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</si>
  <si>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</si>
  <si>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</si>
  <si>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</si>
  <si>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</si>
  <si>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</si>
  <si>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</si>
  <si>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</si>
  <si>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</si>
  <si>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</si>
  <si>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</si>
  <si>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</si>
  <si>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</si>
  <si>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</si>
  <si>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</si>
  <si>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</si>
  <si>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</si>
  <si>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</si>
  <si>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</si>
  <si>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</si>
  <si>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</si>
  <si>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</si>
  <si>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</si>
  <si>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</si>
  <si>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</si>
  <si>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</si>
  <si>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</si>
  <si>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</si>
  <si>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</si>
  <si>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</si>
  <si>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</si>
  <si>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</si>
  <si>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</si>
  <si>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</si>
  <si>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</si>
  <si>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</si>
  <si>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</si>
  <si>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</si>
  <si>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</si>
  <si>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</si>
  <si>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</si>
  <si>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</si>
  <si>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</si>
  <si>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</si>
  <si>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</si>
  <si>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</si>
  <si>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</si>
  <si>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</si>
  <si>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</si>
  <si>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</si>
  <si>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</si>
  <si>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</si>
  <si>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</si>
  <si>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</si>
  <si>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</si>
  <si>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</si>
  <si>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</si>
  <si>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</si>
  <si>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</si>
  <si>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</si>
  <si>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</si>
  <si>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</si>
  <si>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</si>
  <si>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</si>
  <si>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</si>
  <si>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</si>
  <si>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</si>
  <si>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</si>
  <si>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</si>
  <si>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</si>
  <si>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</si>
  <si>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</si>
  <si>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</si>
  <si>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</si>
  <si>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</si>
  <si>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</si>
  <si>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</si>
  <si>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</si>
  <si>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</si>
  <si>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</si>
  <si>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</si>
  <si>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</si>
  <si>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</si>
  <si>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</si>
  <si>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</si>
  <si>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</si>
  <si>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</si>
  <si>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</si>
  <si>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</si>
  <si>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</si>
  <si>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</si>
  <si>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</si>
  <si>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</si>
  <si>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</si>
  <si>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</si>
  <si>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</si>
  <si>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</si>
  <si>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</si>
  <si>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</si>
  <si>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</si>
  <si>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</si>
  <si>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</si>
  <si>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</si>
  <si>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</si>
  <si>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</si>
  <si>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</si>
  <si>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</si>
  <si>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</si>
  <si>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</si>
  <si>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</si>
  <si>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</si>
  <si>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</si>
  <si>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</si>
  <si>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</si>
  <si>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</si>
  <si>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</si>
  <si>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</si>
  <si>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</si>
  <si>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</si>
  <si>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</si>
  <si>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</si>
  <si>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</si>
  <si>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</si>
  <si>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</si>
  <si>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</si>
  <si>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</si>
  <si>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</si>
  <si>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</si>
  <si>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</si>
  <si>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</si>
  <si>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</si>
  <si>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</si>
  <si>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</si>
  <si>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</si>
  <si>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</si>
  <si>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</si>
  <si>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</si>
  <si>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</si>
  <si>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</si>
  <si>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</si>
  <si>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</si>
  <si>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</si>
  <si>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</si>
  <si>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</si>
  <si>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</si>
  <si>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</si>
  <si>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</si>
  <si>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</si>
  <si>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</si>
  <si>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</si>
  <si>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</si>
  <si>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</si>
  <si>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</si>
  <si>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</si>
  <si>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</si>
  <si>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</si>
  <si>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</si>
  <si>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</si>
  <si>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</si>
  <si>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</si>
  <si>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</si>
  <si>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</si>
  <si>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</si>
  <si>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</si>
  <si>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</si>
  <si>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</si>
  <si>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</si>
  <si>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</si>
  <si>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</si>
  <si>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</si>
  <si>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</si>
  <si>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</si>
  <si>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</si>
  <si>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</si>
  <si>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</si>
  <si>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</si>
  <si>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</si>
  <si>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</si>
  <si>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</si>
  <si>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</si>
  <si>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</si>
  <si>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</si>
  <si>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</si>
  <si>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</si>
  <si>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</si>
  <si>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</si>
  <si>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</si>
  <si>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</si>
  <si>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</si>
  <si>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</si>
  <si>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</si>
  <si>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</si>
  <si>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</si>
  <si>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</si>
  <si>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</si>
  <si>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</si>
  <si>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</si>
  <si>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</si>
  <si>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</si>
  <si>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</si>
  <si>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</si>
  <si>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</si>
  <si>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</si>
  <si>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</si>
  <si>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</si>
  <si>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</si>
  <si>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</si>
  <si>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</si>
  <si>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</si>
  <si>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</si>
  <si>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</si>
  <si>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</si>
  <si>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</si>
  <si>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</si>
  <si>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</si>
  <si>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</si>
  <si>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</si>
  <si>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</si>
  <si>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</si>
  <si>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</si>
  <si>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</si>
  <si>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</si>
  <si>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</si>
  <si>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</si>
  <si>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</si>
  <si>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</si>
  <si>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</si>
  <si>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</si>
  <si>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</si>
  <si>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</si>
  <si>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</si>
  <si>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</si>
  <si>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</si>
  <si>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</si>
  <si>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</si>
  <si>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</si>
  <si>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</si>
  <si>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</si>
  <si>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</si>
  <si>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</si>
  <si>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</si>
  <si>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</si>
  <si>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</si>
  <si>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</si>
  <si>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</si>
  <si>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</si>
  <si>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</si>
  <si>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</si>
  <si>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</si>
  <si>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</si>
  <si>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</si>
  <si>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</si>
  <si>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</si>
  <si>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</si>
  <si>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</si>
  <si>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</si>
  <si>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</si>
  <si>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</si>
  <si>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</si>
  <si>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</si>
  <si>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</si>
  <si>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</si>
  <si>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</si>
  <si>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</si>
  <si>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</si>
  <si>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</si>
  <si>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</si>
  <si>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</si>
  <si>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</si>
  <si>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</si>
  <si>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</si>
  <si>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</si>
  <si>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</si>
  <si>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</si>
  <si>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</si>
  <si>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</si>
  <si>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</si>
  <si>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</si>
  <si>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</si>
  <si>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</si>
  <si>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</si>
  <si>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</si>
  <si>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</si>
  <si>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</si>
  <si>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</si>
  <si>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</si>
  <si>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</si>
  <si>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</si>
  <si>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</si>
  <si>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</si>
  <si>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</si>
  <si>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</si>
  <si>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</si>
  <si>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</si>
  <si>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</si>
  <si>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</si>
  <si>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</si>
  <si>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</si>
  <si>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</si>
  <si>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</si>
  <si>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</si>
  <si>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</si>
  <si>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</si>
  <si>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</si>
  <si>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</si>
  <si>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</si>
  <si>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</si>
  <si>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</si>
  <si>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</si>
  <si>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</si>
  <si>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</si>
  <si>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</si>
  <si>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</si>
  <si>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</si>
  <si>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</si>
  <si>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</si>
  <si>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</si>
  <si>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</si>
  <si>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</si>
  <si>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</si>
  <si>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</si>
  <si>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</si>
  <si>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</si>
  <si>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</si>
  <si>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</si>
  <si>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</si>
  <si>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</si>
  <si>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</si>
  <si>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</si>
  <si>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</si>
  <si>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</si>
  <si>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</si>
  <si>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</si>
  <si>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</si>
  <si>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</si>
  <si>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</si>
  <si>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</si>
  <si>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</si>
  <si>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</si>
  <si>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</si>
  <si>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</si>
  <si>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</si>
  <si>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</si>
  <si>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</si>
  <si>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</si>
  <si>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</si>
  <si>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</si>
  <si>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</si>
  <si>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</si>
  <si>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</si>
  <si>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</si>
  <si>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</si>
  <si>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</si>
  <si>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</si>
  <si>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</si>
  <si>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</si>
  <si>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</si>
  <si>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</si>
  <si>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</si>
  <si>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</si>
  <si>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</si>
  <si>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</si>
  <si>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</si>
  <si>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</si>
  <si>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</si>
  <si>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</si>
  <si>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</si>
  <si>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</si>
  <si>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</si>
  <si>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</si>
  <si>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</si>
  <si>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</si>
  <si>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</si>
  <si>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</si>
  <si>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</si>
  <si>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</si>
  <si>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</si>
  <si>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</si>
  <si>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</si>
  <si>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</si>
  <si>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</si>
  <si>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</si>
  <si>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</si>
  <si>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</si>
  <si>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</si>
  <si>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</si>
  <si>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</si>
  <si>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</si>
  <si>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</si>
  <si>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</si>
  <si>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</si>
  <si>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</si>
  <si>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</si>
  <si>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</si>
  <si>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</si>
  <si>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</si>
  <si>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</si>
  <si>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</si>
  <si>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</si>
  <si>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</si>
  <si>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</si>
  <si>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</si>
  <si>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</si>
  <si>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</si>
  <si>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</si>
  <si>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</si>
  <si>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</si>
  <si>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</si>
  <si>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</si>
  <si>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</si>
  <si>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</si>
  <si>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</si>
  <si>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</si>
  <si>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</si>
  <si>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</si>
  <si>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</si>
  <si>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</si>
  <si>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</si>
  <si>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</si>
  <si>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</si>
  <si>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</si>
  <si>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</si>
  <si>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</si>
  <si>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</si>
  <si>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</si>
  <si>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</si>
  <si>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</si>
  <si>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</si>
  <si>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</si>
  <si>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</si>
  <si>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</si>
  <si>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</si>
  <si>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</si>
  <si>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</si>
  <si>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</si>
  <si>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</si>
  <si>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</si>
  <si>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</si>
  <si>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</si>
  <si>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</si>
  <si>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</si>
  <si>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</si>
  <si>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</si>
  <si>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</si>
  <si>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</si>
  <si>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</si>
  <si>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</si>
  <si>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</si>
  <si>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</si>
  <si>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</si>
  <si>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</si>
  <si>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</si>
  <si>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</si>
  <si>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</si>
  <si>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</si>
  <si>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</si>
  <si>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</si>
  <si>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</si>
  <si>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</si>
  <si>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</si>
  <si>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</si>
  <si>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</si>
  <si>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</si>
  <si>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</si>
  <si>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</si>
  <si>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</si>
  <si>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</si>
  <si>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</si>
  <si>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</si>
  <si>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</si>
  <si>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</si>
  <si>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</si>
  <si>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</si>
  <si>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</si>
  <si>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</si>
  <si>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</si>
  <si>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</si>
  <si>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</si>
  <si>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</si>
  <si>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</si>
  <si>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</si>
  <si>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</si>
  <si>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</si>
  <si>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</si>
  <si>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</si>
  <si>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</si>
  <si>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</si>
  <si>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</si>
  <si>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</si>
  <si>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</si>
  <si>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</si>
  <si>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</si>
  <si>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</si>
  <si>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</si>
  <si>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</si>
  <si>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</si>
  <si>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</si>
  <si>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</si>
  <si>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</si>
  <si>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</si>
  <si>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</si>
  <si>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</si>
  <si>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</si>
  <si>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</si>
  <si>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</si>
  <si>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</si>
  <si>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</si>
  <si>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</si>
  <si>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</si>
  <si>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</si>
  <si>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</si>
  <si>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</si>
  <si>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</si>
  <si>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</si>
  <si>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</si>
  <si>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</si>
  <si>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</si>
  <si>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</si>
  <si>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</si>
  <si>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</si>
  <si>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</si>
  <si>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</si>
  <si>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</si>
  <si>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</si>
  <si>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</si>
  <si>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</si>
  <si>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</si>
  <si>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</si>
  <si>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</si>
  <si>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</si>
  <si>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</si>
  <si>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</si>
  <si>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</si>
  <si>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</si>
  <si>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</si>
  <si>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</si>
  <si>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</si>
  <si>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</si>
  <si>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</si>
  <si>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</si>
  <si>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</si>
  <si>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</si>
  <si>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</si>
  <si>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</si>
  <si>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</si>
  <si>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</si>
  <si>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</si>
  <si>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</si>
  <si>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</si>
  <si>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</si>
  <si>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</si>
  <si>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</si>
  <si>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</si>
  <si>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</si>
  <si>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</si>
  <si>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</si>
  <si>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</si>
  <si>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</si>
  <si>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</si>
  <si>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</si>
  <si>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</si>
  <si>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</si>
  <si>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</si>
  <si>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</si>
  <si>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</si>
  <si>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</si>
  <si>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</si>
  <si>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</si>
  <si>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</si>
  <si>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</si>
  <si>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</si>
  <si>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</si>
  <si>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</si>
  <si>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</si>
  <si>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</si>
  <si>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</si>
  <si>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</si>
  <si>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</si>
  <si>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</si>
  <si>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</si>
  <si>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</si>
  <si>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</si>
  <si>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</si>
  <si>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</si>
  <si>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</si>
  <si>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</si>
  <si>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</si>
  <si>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</si>
  <si>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</si>
  <si>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</si>
  <si>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</si>
  <si>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</si>
  <si>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</si>
  <si>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</si>
  <si>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</si>
  <si>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</si>
  <si>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</si>
  <si>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</si>
  <si>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</si>
  <si>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</si>
  <si>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</si>
  <si>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</si>
  <si>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</si>
  <si>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</si>
  <si>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</si>
  <si>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</si>
  <si>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</si>
  <si>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</si>
  <si>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</si>
  <si>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</si>
  <si>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</si>
  <si>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</si>
  <si>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</si>
  <si>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</si>
  <si>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</si>
  <si>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</si>
  <si>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</si>
  <si>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</si>
  <si>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</si>
  <si>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</si>
  <si>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</si>
  <si>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</si>
  <si>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</si>
  <si>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</si>
  <si>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</si>
  <si>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</si>
  <si>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</si>
  <si>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</si>
  <si>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</si>
  <si>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</si>
  <si>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</si>
  <si>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</si>
  <si>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</si>
  <si>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</si>
  <si>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</si>
  <si>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</si>
  <si>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</si>
  <si>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</si>
  <si>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</si>
  <si>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</si>
  <si>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</si>
  <si>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</si>
  <si>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</si>
  <si>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</si>
  <si>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</si>
  <si>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</si>
  <si>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</si>
  <si>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</si>
  <si>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</si>
  <si>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</si>
  <si>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</si>
  <si>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</si>
  <si>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</si>
  <si>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</si>
  <si>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</si>
  <si>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</si>
  <si>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</si>
  <si>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</si>
  <si>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</si>
  <si>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</si>
  <si>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</si>
  <si>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</si>
  <si>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</si>
  <si>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</si>
  <si>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</si>
  <si>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</si>
  <si>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</si>
  <si>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</si>
  <si>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</si>
  <si>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</si>
  <si>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</si>
  <si>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</si>
  <si>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</si>
  <si>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</si>
  <si>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</si>
  <si>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</si>
  <si>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</si>
  <si>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</si>
  <si>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</si>
  <si>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</si>
  <si>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</si>
  <si>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</si>
  <si>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</si>
  <si>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</si>
  <si>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</si>
  <si>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</si>
  <si>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</si>
  <si>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</si>
  <si>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</si>
  <si>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</si>
  <si>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</si>
  <si>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</si>
  <si>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</si>
  <si>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</si>
  <si>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</si>
  <si>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</si>
  <si>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</si>
  <si>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</si>
  <si>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</si>
  <si>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</si>
  <si>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</si>
  <si>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</si>
  <si>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</si>
  <si>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</si>
  <si>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</si>
  <si>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</si>
  <si>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</si>
  <si>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</si>
  <si>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</si>
  <si>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</si>
  <si>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</si>
  <si>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</si>
  <si>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</si>
  <si>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</si>
  <si>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</si>
  <si>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</si>
  <si>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</si>
  <si>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</si>
  <si>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</si>
  <si>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</si>
  <si>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</si>
  <si>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</si>
  <si>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</si>
  <si>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</si>
  <si>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</si>
  <si>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</si>
  <si>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</si>
  <si>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</si>
  <si>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</si>
  <si>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</si>
  <si>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</si>
  <si>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</si>
  <si>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</si>
  <si>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</si>
  <si>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</si>
  <si>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</si>
  <si>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</si>
  <si>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</si>
  <si>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</si>
  <si>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</si>
  <si>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</si>
  <si>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</si>
  <si>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</si>
  <si>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</si>
  <si>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</si>
  <si>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</si>
  <si>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</si>
  <si>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</si>
  <si>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</si>
  <si>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</si>
  <si>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</si>
  <si>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</si>
  <si>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</si>
  <si>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</si>
  <si>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</si>
  <si>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</si>
  <si>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</si>
  <si>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</si>
  <si>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</si>
  <si>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</si>
  <si>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</si>
  <si>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</si>
  <si>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</si>
  <si>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</si>
  <si>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</si>
  <si>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</si>
  <si>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</si>
  <si>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</si>
  <si>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</si>
  <si>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</si>
  <si>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</si>
  <si>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</si>
  <si>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</si>
  <si>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</si>
  <si>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</si>
  <si>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</si>
  <si>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</si>
  <si>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</si>
  <si>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</si>
  <si>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</si>
  <si>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</si>
  <si>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</si>
  <si>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</si>
  <si>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</si>
  <si>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</si>
  <si>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</si>
  <si>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</si>
  <si>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</si>
  <si>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</si>
  <si>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</si>
  <si>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</si>
  <si>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</si>
  <si>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</si>
  <si>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</si>
  <si>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</si>
  <si>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</si>
  <si>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</si>
  <si>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</si>
  <si>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</si>
  <si>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</si>
  <si>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</si>
  <si>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</si>
  <si>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</si>
  <si>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</si>
  <si>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</si>
  <si>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</si>
  <si>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</si>
  <si>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</si>
  <si>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</si>
  <si>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</si>
  <si>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</si>
  <si>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</si>
  <si>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</si>
  <si>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</si>
  <si>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</si>
  <si>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</si>
  <si>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</si>
  <si>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</si>
  <si>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</si>
  <si>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</si>
  <si>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</si>
  <si>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</si>
  <si>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</si>
  <si>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</si>
  <si>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</si>
  <si>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</si>
  <si>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</si>
  <si>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</si>
  <si>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</si>
  <si>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</si>
  <si>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</si>
  <si>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</si>
  <si>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</si>
  <si>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</si>
  <si>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</si>
  <si>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</si>
  <si>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</si>
  <si>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</si>
  <si>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</si>
  <si>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</si>
  <si>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</si>
  <si>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</si>
  <si>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</si>
  <si>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</si>
  <si>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</si>
  <si>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</si>
  <si>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</si>
  <si>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</si>
  <si>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</si>
  <si>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</si>
  <si>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</si>
  <si>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</si>
  <si>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</si>
  <si>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</si>
  <si>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</si>
  <si>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</si>
  <si>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</si>
  <si>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</si>
  <si>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</si>
  <si>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</si>
  <si>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</si>
  <si>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</si>
  <si>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</si>
  <si>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</si>
  <si>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</si>
  <si>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</si>
  <si>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</si>
  <si>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</si>
  <si>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</si>
  <si>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</si>
  <si>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</si>
  <si>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</si>
  <si>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</si>
  <si>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</si>
  <si>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</si>
  <si>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</si>
  <si>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</si>
  <si>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</si>
  <si>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</si>
  <si>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</si>
  <si>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</si>
  <si>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</si>
  <si>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</si>
  <si>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</si>
  <si>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</si>
  <si>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</si>
  <si>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</si>
  <si>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</si>
  <si>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</si>
  <si>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</si>
  <si>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</si>
  <si>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</si>
  <si>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</si>
  <si>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</si>
  <si>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</si>
  <si>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</si>
  <si>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</si>
  <si>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</si>
  <si>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</si>
  <si>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</si>
  <si>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</si>
  <si>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</si>
  <si>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</si>
  <si>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</si>
  <si>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</si>
  <si>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</si>
  <si>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</si>
  <si>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</si>
  <si>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</si>
  <si>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</si>
  <si>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</si>
  <si>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</si>
  <si>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</si>
  <si>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</si>
  <si>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</si>
  <si>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</si>
  <si>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</si>
  <si>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</si>
  <si>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</si>
  <si>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</si>
  <si>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</si>
  <si>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</si>
  <si>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</si>
  <si>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</si>
  <si>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</si>
  <si>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</si>
  <si>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</si>
  <si>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</si>
  <si>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</si>
  <si>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</si>
  <si>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</si>
  <si>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</si>
  <si>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</si>
  <si>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</si>
  <si>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</si>
  <si>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</si>
  <si>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</si>
  <si>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</si>
  <si>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</si>
  <si>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</si>
  <si>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</si>
  <si>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</si>
  <si>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</si>
  <si>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</si>
  <si>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</si>
  <si>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</si>
  <si>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</si>
  <si>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</si>
  <si>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</si>
  <si>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</si>
  <si>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</si>
  <si>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</si>
  <si>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</si>
  <si>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</si>
  <si>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</si>
  <si>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</si>
  <si>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</si>
  <si>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</si>
  <si>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</si>
  <si>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</si>
  <si>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</si>
  <si>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</si>
  <si>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</si>
  <si>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</si>
  <si>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</si>
  <si>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</si>
  <si>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</si>
  <si>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</si>
  <si>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</si>
  <si>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</si>
  <si>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</si>
  <si>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</si>
  <si>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</si>
  <si>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</si>
  <si>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</si>
  <si>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</si>
  <si>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</si>
  <si>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</si>
  <si>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</si>
  <si>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</si>
  <si>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</si>
  <si>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</si>
  <si>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</si>
  <si>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</si>
  <si>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</si>
  <si>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</si>
  <si>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</si>
  <si>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</si>
  <si>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</si>
  <si>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</si>
  <si>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</si>
  <si>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</si>
  <si>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</si>
  <si>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</si>
  <si>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</si>
  <si>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</si>
  <si>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</si>
  <si>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</si>
  <si>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</si>
  <si>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</si>
  <si>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</si>
  <si>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</si>
  <si>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</si>
  <si>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</si>
  <si>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</si>
  <si>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</si>
  <si>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</si>
  <si>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</si>
  <si>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</si>
  <si>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</si>
  <si>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</si>
  <si>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</si>
  <si>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</si>
  <si>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</si>
  <si>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</si>
  <si>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</si>
  <si>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</si>
  <si>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</si>
  <si>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</si>
  <si>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</si>
  <si>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</si>
  <si>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</si>
  <si>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</si>
  <si>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</si>
  <si>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</si>
  <si>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</si>
  <si>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</si>
  <si>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</si>
  <si>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</si>
  <si>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</si>
  <si>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</si>
  <si>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</si>
  <si>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</si>
  <si>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</si>
  <si>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</si>
  <si>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</si>
  <si>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</si>
  <si>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</si>
  <si>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</si>
  <si>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</si>
  <si>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</si>
  <si>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</si>
  <si>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</si>
  <si>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</si>
  <si>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</si>
  <si>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</si>
  <si>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</si>
  <si>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</si>
  <si>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</si>
  <si>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</si>
  <si>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</si>
  <si>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</si>
  <si>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</si>
  <si>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</si>
  <si>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</si>
  <si>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</si>
  <si>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</si>
  <si>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</si>
  <si>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</si>
  <si>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</si>
  <si>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</si>
  <si>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</si>
  <si>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</si>
  <si>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</si>
  <si>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</si>
  <si>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</si>
  <si>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</si>
  <si>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</si>
  <si>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</si>
  <si>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</si>
  <si>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</si>
  <si>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</si>
  <si>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</si>
  <si>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</si>
  <si>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</si>
  <si>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</si>
  <si>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</si>
  <si>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</si>
  <si>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</si>
  <si>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</si>
  <si>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</si>
  <si>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</si>
  <si>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</si>
  <si>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</si>
  <si>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</si>
  <si>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</si>
  <si>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</si>
  <si>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</si>
  <si>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</si>
  <si>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</si>
  <si>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</si>
  <si>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</si>
  <si>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</si>
  <si>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</si>
  <si>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</si>
  <si>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</si>
  <si>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</si>
  <si>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</si>
  <si>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</si>
  <si>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</si>
  <si>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</si>
  <si>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</si>
  <si>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</si>
  <si>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</si>
  <si>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</si>
  <si>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</si>
  <si>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</si>
  <si>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</si>
  <si>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</si>
  <si>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</si>
  <si>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</si>
  <si>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</si>
  <si>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</si>
  <si>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</si>
  <si>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</si>
  <si>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</si>
  <si>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</si>
  <si>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</si>
  <si>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</si>
  <si>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</si>
  <si>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</si>
  <si>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</si>
  <si>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</si>
  <si>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</si>
  <si>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</si>
  <si>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</si>
  <si>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</si>
  <si>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</si>
  <si>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</si>
  <si>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</si>
  <si>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</si>
  <si>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</si>
  <si>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</si>
  <si>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</si>
  <si>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</si>
  <si>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</si>
  <si>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</si>
  <si>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</si>
  <si>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</si>
  <si>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</si>
  <si>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</si>
  <si>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</si>
  <si>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</si>
  <si>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</si>
  <si>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</si>
  <si>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</si>
  <si>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</si>
  <si>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</si>
  <si>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</si>
  <si>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</si>
  <si>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</si>
  <si>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</si>
  <si>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</si>
  <si>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</si>
  <si>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</si>
  <si>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</si>
  <si>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</si>
  <si>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</si>
  <si>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</si>
  <si>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</si>
  <si>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</si>
  <si>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</si>
  <si>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</si>
  <si>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</si>
  <si>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</si>
  <si>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</si>
  <si>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</si>
  <si>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</si>
  <si>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</si>
  <si>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</si>
  <si>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</si>
  <si>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</si>
  <si>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</si>
  <si>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</si>
  <si>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</si>
  <si>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</si>
  <si>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</si>
  <si>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</si>
  <si>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</si>
  <si>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</si>
  <si>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</si>
  <si>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</si>
  <si>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</si>
  <si>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</si>
  <si>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</si>
  <si>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</si>
  <si>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</si>
  <si>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</si>
  <si>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</si>
  <si>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</si>
  <si>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</si>
  <si>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</si>
  <si>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</si>
  <si>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</si>
  <si>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</si>
  <si>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</si>
  <si>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</si>
  <si>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</si>
  <si>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</si>
  <si>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</si>
  <si>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</si>
  <si>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</si>
  <si>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</si>
  <si>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</si>
  <si>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</si>
  <si>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</si>
  <si>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</si>
  <si>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</si>
  <si>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</si>
  <si>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</si>
  <si>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</si>
  <si>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</si>
  <si>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</si>
  <si>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</si>
  <si>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</si>
  <si>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</si>
  <si>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</si>
  <si>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</si>
  <si>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</si>
  <si>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</si>
  <si>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</si>
  <si>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</si>
  <si>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</si>
  <si>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</si>
  <si>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</si>
  <si>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</si>
  <si>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</si>
  <si>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</si>
  <si>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</si>
  <si>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</si>
  <si>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</si>
  <si>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</si>
  <si>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</si>
  <si>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</si>
  <si>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</si>
  <si>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</si>
  <si>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</si>
  <si>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</si>
  <si>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</si>
  <si>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</si>
  <si>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</si>
  <si>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</si>
  <si>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</si>
  <si>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</si>
  <si>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</si>
  <si>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</si>
  <si>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</si>
  <si>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</si>
  <si>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</si>
  <si>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</si>
  <si>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</si>
  <si>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</si>
  <si>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</si>
  <si>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</si>
  <si>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</si>
  <si>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</si>
  <si>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</si>
  <si>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</si>
  <si>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</si>
  <si>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</si>
  <si>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</si>
  <si>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</si>
  <si>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</si>
  <si>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</si>
  <si>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</si>
  <si>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</si>
  <si>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</si>
  <si>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</si>
  <si>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</si>
  <si>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</si>
  <si>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</si>
  <si>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</si>
  <si>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</si>
  <si>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</si>
  <si>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</si>
  <si>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</si>
  <si>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</si>
  <si>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</si>
  <si>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</si>
  <si>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</si>
  <si>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</si>
  <si>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</si>
  <si>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</si>
  <si>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</si>
  <si>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</si>
  <si>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</si>
  <si>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</si>
  <si>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</si>
  <si>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</si>
  <si>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</si>
  <si>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</si>
  <si>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</si>
  <si>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</si>
  <si>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</si>
  <si>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</si>
  <si>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</si>
  <si>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</si>
  <si>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</si>
  <si>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</si>
  <si>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</si>
  <si>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</si>
  <si>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</si>
  <si>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</si>
  <si>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</si>
  <si>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</si>
  <si>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</si>
  <si>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</si>
  <si>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</si>
  <si>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</si>
  <si>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</si>
  <si>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</si>
  <si>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</si>
  <si>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</si>
  <si>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</si>
  <si>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</si>
  <si>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</si>
  <si>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</si>
  <si>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</si>
  <si>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</si>
  <si>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</si>
  <si>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</si>
  <si>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</si>
  <si>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</si>
  <si>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</si>
  <si>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</si>
  <si>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</si>
  <si>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</si>
  <si>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</si>
  <si>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</si>
  <si>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</si>
  <si>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</si>
  <si>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</si>
  <si>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</si>
  <si>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</si>
  <si>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</si>
  <si>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</si>
  <si>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</si>
  <si>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</si>
  <si>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</si>
  <si>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</si>
  <si>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</si>
  <si>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</si>
  <si>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</si>
  <si>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</si>
  <si>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</si>
  <si>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</si>
  <si>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</si>
  <si>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</si>
  <si>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</si>
  <si>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</si>
  <si>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</si>
  <si>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</si>
  <si>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</si>
  <si>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</si>
  <si>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</si>
  <si>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</si>
  <si>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</si>
  <si>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</si>
  <si>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</si>
  <si>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</si>
  <si>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</si>
  <si>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</si>
  <si>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</si>
  <si>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</si>
  <si>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</si>
  <si>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</si>
  <si>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</si>
  <si>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</si>
  <si>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</si>
  <si>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</si>
  <si>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</si>
  <si>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</si>
  <si>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</si>
  <si>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</si>
  <si>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</si>
  <si>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</si>
  <si>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</si>
  <si>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</si>
  <si>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</si>
  <si>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</si>
  <si>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</si>
  <si>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</si>
  <si>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</si>
  <si>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</si>
  <si>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</si>
  <si>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</si>
  <si>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</si>
  <si>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</si>
  <si>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</si>
  <si>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</si>
  <si>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</si>
  <si>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</si>
  <si>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</si>
  <si>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</si>
  <si>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</si>
  <si>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</si>
  <si>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</si>
  <si>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</si>
  <si>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</si>
  <si>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</si>
  <si>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</si>
  <si>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</si>
  <si>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</si>
  <si>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</si>
  <si>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</si>
  <si>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</si>
  <si>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</si>
  <si>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</si>
  <si>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</si>
  <si>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</si>
  <si>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</si>
  <si>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</si>
  <si>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</si>
  <si>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</si>
  <si>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</si>
  <si>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</si>
  <si>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</si>
  <si>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</si>
  <si>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</si>
  <si>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</si>
  <si>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</si>
  <si>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</si>
  <si>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</si>
  <si>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</si>
  <si>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</si>
  <si>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</si>
  <si>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</si>
  <si>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</si>
  <si>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</si>
  <si>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</si>
  <si>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</si>
  <si>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</si>
  <si>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</si>
  <si>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</si>
  <si>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</si>
  <si>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</si>
  <si>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</si>
  <si>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</si>
  <si>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</si>
  <si>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</si>
  <si>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</si>
  <si>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</si>
  <si>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</si>
  <si>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</si>
  <si>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</si>
  <si>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</si>
  <si>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</si>
  <si>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</si>
  <si>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</si>
  <si>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</si>
  <si>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</si>
  <si>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</si>
  <si>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</si>
  <si>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</si>
  <si>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</si>
  <si>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</si>
  <si>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</si>
  <si>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</si>
  <si>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</si>
  <si>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</si>
  <si>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</si>
  <si>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</si>
  <si>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</si>
  <si>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</si>
  <si>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</si>
  <si>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</si>
  <si>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</si>
  <si>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</si>
  <si>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</si>
  <si>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</si>
  <si>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</si>
  <si>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</si>
  <si>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</si>
  <si>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</si>
  <si>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</si>
  <si>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</si>
  <si>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</si>
  <si>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</si>
  <si>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</si>
  <si>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</si>
  <si>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</si>
  <si>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</si>
  <si>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</si>
  <si>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</si>
  <si>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</si>
  <si>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</si>
  <si>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</si>
  <si>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</si>
  <si>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</si>
  <si>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</si>
  <si>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</si>
  <si>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</si>
  <si>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</si>
  <si>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</si>
  <si>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</si>
  <si>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</si>
  <si>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</si>
  <si>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</si>
  <si>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</si>
  <si>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</si>
  <si>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</si>
  <si>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</si>
  <si>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</si>
  <si>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</si>
  <si>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</si>
  <si>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</si>
  <si>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</si>
  <si>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</si>
  <si>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</si>
  <si>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</si>
  <si>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</si>
  <si>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</si>
  <si>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</si>
  <si>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</si>
  <si>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</si>
  <si>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</si>
  <si>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</si>
  <si>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</si>
  <si>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</si>
  <si>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</si>
  <si>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</si>
  <si>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</si>
  <si>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</si>
  <si>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</si>
  <si>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</si>
  <si>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</si>
  <si>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</si>
  <si>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</si>
  <si>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</si>
  <si>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</si>
  <si>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</si>
  <si>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</si>
  <si>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</si>
  <si>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</si>
  <si>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</si>
  <si>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</si>
  <si>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</si>
  <si>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</si>
  <si>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</si>
  <si>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</si>
  <si>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</si>
  <si>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</si>
  <si>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</si>
  <si>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</si>
  <si>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</si>
  <si>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</si>
  <si>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</si>
  <si>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</si>
  <si>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</si>
  <si>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</si>
  <si>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</si>
  <si>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</si>
  <si>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</si>
  <si>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</si>
  <si>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</si>
  <si>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</si>
  <si>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</si>
  <si>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</si>
  <si>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</si>
  <si>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</si>
  <si>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</si>
  <si>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</si>
  <si>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</si>
  <si>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</si>
  <si>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</si>
  <si>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</si>
  <si>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</si>
  <si>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</si>
  <si>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</si>
  <si>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</si>
  <si>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</si>
  <si>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</si>
  <si>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</si>
  <si>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</si>
  <si>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</si>
  <si>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</si>
  <si>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</si>
  <si>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</si>
  <si>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</si>
  <si>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</si>
  <si>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</si>
  <si>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</si>
  <si>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</si>
  <si>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</si>
  <si>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</si>
  <si>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</si>
  <si>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</si>
  <si>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</si>
  <si>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</si>
  <si>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</si>
  <si>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</si>
  <si>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</si>
  <si>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</si>
  <si>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</si>
  <si>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</si>
  <si>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</si>
  <si>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</si>
  <si>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</si>
  <si>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</si>
  <si>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</si>
  <si>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</si>
  <si>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</si>
  <si>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</si>
  <si>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</si>
  <si>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</si>
  <si>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</si>
  <si>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</si>
  <si>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</si>
  <si>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</si>
  <si>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</si>
  <si>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</si>
  <si>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</si>
  <si>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</si>
  <si>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</si>
  <si>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</si>
  <si>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</si>
  <si>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</si>
  <si>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</si>
  <si>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</si>
  <si>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</si>
  <si>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</si>
  <si>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</si>
  <si>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</si>
  <si>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</si>
  <si>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</si>
  <si>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</si>
  <si>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</si>
  <si>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</si>
  <si>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</si>
  <si>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</si>
  <si>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</si>
  <si>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</si>
  <si>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</si>
  <si>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</si>
  <si>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</si>
  <si>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</si>
  <si>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</si>
  <si>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</si>
  <si>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</si>
  <si>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</si>
  <si>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</si>
  <si>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</si>
  <si>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</si>
  <si>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</si>
  <si>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</si>
  <si>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</si>
  <si>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</si>
  <si>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</si>
  <si>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</si>
  <si>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</si>
  <si>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</si>
  <si>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</si>
  <si>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</si>
  <si>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</si>
  <si>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</si>
  <si>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</si>
  <si>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</si>
  <si>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</si>
  <si>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</si>
  <si>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</si>
  <si>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</si>
  <si>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</si>
  <si>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</si>
  <si>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</si>
  <si>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</si>
  <si>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</si>
  <si>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</si>
  <si>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</si>
  <si>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</si>
  <si>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</si>
  <si>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</si>
  <si>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</si>
  <si>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</si>
  <si>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</si>
  <si>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</si>
  <si>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</si>
  <si>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</si>
  <si>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</si>
  <si>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</si>
  <si>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</si>
  <si>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</si>
  <si>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</si>
  <si>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</si>
  <si>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</si>
  <si>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</si>
  <si>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</si>
  <si>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</si>
  <si>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</si>
  <si>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</si>
  <si>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</si>
  <si>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</si>
  <si>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</si>
  <si>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</si>
  <si>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</si>
  <si>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</si>
  <si>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</si>
  <si>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</si>
  <si>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</si>
  <si>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</si>
  <si>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</si>
  <si>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</si>
  <si>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</si>
  <si>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</si>
  <si>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</si>
  <si>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</si>
  <si>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</si>
  <si>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</si>
  <si>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</si>
  <si>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</si>
  <si>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</si>
  <si>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</si>
  <si>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</si>
  <si>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</si>
  <si>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</si>
  <si>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</si>
  <si>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</si>
  <si>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</si>
  <si>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</si>
  <si>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</si>
  <si>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</si>
  <si>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</si>
  <si>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</si>
  <si>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</si>
  <si>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</si>
  <si>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</si>
  <si>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</si>
  <si>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</si>
  <si>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</si>
  <si>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</si>
  <si>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</si>
  <si>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</si>
  <si>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</si>
  <si>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</si>
  <si>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</si>
  <si>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</si>
  <si>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</si>
  <si>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</si>
  <si>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</si>
  <si>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</si>
  <si>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</si>
  <si>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</si>
  <si>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</si>
  <si>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</si>
  <si>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</si>
  <si>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</si>
  <si>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</si>
  <si>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</si>
  <si>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</si>
  <si>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</si>
  <si>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</si>
  <si>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</si>
  <si>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</si>
  <si>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</si>
  <si>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</si>
  <si>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</si>
  <si>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</si>
  <si>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</si>
  <si>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</si>
  <si>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</si>
  <si>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</si>
  <si>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</si>
  <si>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</si>
  <si>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</si>
  <si>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</si>
  <si>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</si>
  <si>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</si>
  <si>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</si>
  <si>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</si>
  <si>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</si>
  <si>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</si>
  <si>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</si>
  <si>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</si>
  <si>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</si>
  <si>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</si>
  <si>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</si>
  <si>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</si>
  <si>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</si>
  <si>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</si>
  <si>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</si>
  <si>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</si>
  <si>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</si>
  <si>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</si>
  <si>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</si>
  <si>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</si>
  <si>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</si>
  <si>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</si>
  <si>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</si>
  <si>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</si>
  <si>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</si>
  <si>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</si>
  <si>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</si>
  <si>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</si>
  <si>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</si>
  <si>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</si>
  <si>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</si>
  <si>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</si>
  <si>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</si>
  <si>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</si>
  <si>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</si>
  <si>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</si>
  <si>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</si>
  <si>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</si>
  <si>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</si>
  <si>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</si>
  <si>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</si>
  <si>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</si>
  <si>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</si>
  <si>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</si>
  <si>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</si>
  <si>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</si>
  <si>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</si>
  <si>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</si>
  <si>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</si>
  <si>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</si>
  <si>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</si>
  <si>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</si>
  <si>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</si>
  <si>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</si>
  <si>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</si>
  <si>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</si>
  <si>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</si>
  <si>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</si>
  <si>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</si>
  <si>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</si>
  <si>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</si>
  <si>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</si>
  <si>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</si>
  <si>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</si>
  <si>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</si>
  <si>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</si>
  <si>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</si>
  <si>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</si>
  <si>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</si>
  <si>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</si>
  <si>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</si>
  <si>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</si>
  <si>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</si>
  <si>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</si>
  <si>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</si>
  <si>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</si>
  <si>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</si>
  <si>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</si>
  <si>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</si>
  <si>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</si>
  <si>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</si>
  <si>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</si>
  <si>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</si>
  <si>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</si>
  <si>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</si>
  <si>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</si>
  <si>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</si>
  <si>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</si>
  <si>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</si>
  <si>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</si>
  <si>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</si>
  <si>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</si>
  <si>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</si>
  <si>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</si>
  <si>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</si>
  <si>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</si>
  <si>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</si>
  <si>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</si>
  <si>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</si>
  <si>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</si>
  <si>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</si>
  <si>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</si>
  <si>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</si>
  <si>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</si>
  <si>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</si>
  <si>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</si>
  <si>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</si>
  <si>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</si>
  <si>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</si>
  <si>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</si>
  <si>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</si>
  <si>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</si>
  <si>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</si>
  <si>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</si>
  <si>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</si>
  <si>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</si>
  <si>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</si>
  <si>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</si>
  <si>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</si>
  <si>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</si>
  <si>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</si>
  <si>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</si>
  <si>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</si>
  <si>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</si>
  <si>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</si>
  <si>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</si>
  <si>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</si>
  <si>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</si>
  <si>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</si>
  <si>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</si>
  <si>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</si>
  <si>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</si>
  <si>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</si>
  <si>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</si>
  <si>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</si>
  <si>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</si>
  <si>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</si>
  <si>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</si>
  <si>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</si>
  <si>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</si>
  <si>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</si>
  <si>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</si>
  <si>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</si>
  <si>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</si>
  <si>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</si>
  <si>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</si>
  <si>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</si>
  <si>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</si>
  <si>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</si>
  <si>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</si>
  <si>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</si>
  <si>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</si>
  <si>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</si>
  <si>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</si>
  <si>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</si>
  <si>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</si>
  <si>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</si>
  <si>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</si>
  <si>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</si>
  <si>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</si>
  <si>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</si>
  <si>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</si>
  <si>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</si>
  <si>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</si>
  <si>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</si>
  <si>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</si>
  <si>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</si>
  <si>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</si>
  <si>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</si>
  <si>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</si>
  <si>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</si>
  <si>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</si>
  <si>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</si>
  <si>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</si>
  <si>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</si>
  <si>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</si>
  <si>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</si>
  <si>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</si>
  <si>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</si>
  <si>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</si>
  <si>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</si>
  <si>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</si>
  <si>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</si>
  <si>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</si>
  <si>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</si>
  <si>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</si>
  <si>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</si>
  <si>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</si>
  <si>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</si>
  <si>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</si>
  <si>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</si>
  <si>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</si>
  <si>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</si>
  <si>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</si>
  <si>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</si>
  <si>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</si>
  <si>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</si>
  <si>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</si>
  <si>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</si>
  <si>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</si>
  <si>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</si>
  <si>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</si>
  <si>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</si>
  <si>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</si>
  <si>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</si>
  <si>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</si>
  <si>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</si>
  <si>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</si>
  <si>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</si>
  <si>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</si>
  <si>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</si>
  <si>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</si>
  <si>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</si>
  <si>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</si>
  <si>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</si>
  <si>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</si>
  <si>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</si>
  <si>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</si>
  <si>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</si>
  <si>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</si>
  <si>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</si>
  <si>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</si>
  <si>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</si>
  <si>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</si>
  <si>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</si>
  <si>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</si>
  <si>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</si>
  <si>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</si>
  <si>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</si>
  <si>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</si>
  <si>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</si>
  <si>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</si>
  <si>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</si>
  <si>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</si>
  <si>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</si>
  <si>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</si>
  <si>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</si>
  <si>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</si>
  <si>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</si>
  <si>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</si>
  <si>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</si>
  <si>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</si>
  <si>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</si>
  <si>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</si>
  <si>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</si>
  <si>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</si>
  <si>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</si>
  <si>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</si>
  <si>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</si>
  <si>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</si>
  <si>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</si>
  <si>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</si>
  <si>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</si>
  <si>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</si>
  <si>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</si>
  <si>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</si>
  <si>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</si>
  <si>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</si>
  <si>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</si>
  <si>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</si>
  <si>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</si>
  <si>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</si>
  <si>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</si>
  <si>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</si>
  <si>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</si>
  <si>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</si>
  <si>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</si>
  <si>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</si>
  <si>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</si>
  <si>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</si>
  <si>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</si>
  <si>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</si>
  <si>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</si>
  <si>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</si>
  <si>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</si>
  <si>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</si>
  <si>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</si>
  <si>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</si>
  <si>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</si>
  <si>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</si>
  <si>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</si>
  <si>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</si>
  <si>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</si>
  <si>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</si>
  <si>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</si>
  <si>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</si>
  <si>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</si>
  <si>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</si>
  <si>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</si>
  <si>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</si>
  <si>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</si>
  <si>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</si>
  <si>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</si>
  <si>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</si>
  <si>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</si>
  <si>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</si>
  <si>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</si>
  <si>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</si>
  <si>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</si>
  <si>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</si>
  <si>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</si>
  <si>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</si>
  <si>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</si>
  <si>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</si>
  <si>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</si>
  <si>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</si>
  <si>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</si>
  <si>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</si>
  <si>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</si>
  <si>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</si>
  <si>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</si>
  <si>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</si>
  <si>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</si>
  <si>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</si>
  <si>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</si>
  <si>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</si>
  <si>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</si>
  <si>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</si>
  <si>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</si>
  <si>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</si>
  <si>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</si>
  <si>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</si>
  <si>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</si>
  <si>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</si>
  <si>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</si>
  <si>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</si>
  <si>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</si>
  <si>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</si>
  <si>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</si>
  <si>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</si>
  <si>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</si>
  <si>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</si>
  <si>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</si>
  <si>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</si>
  <si>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</si>
  <si>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</si>
  <si>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</si>
  <si>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</si>
  <si>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</si>
  <si>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</si>
  <si>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</si>
  <si>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</si>
  <si>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</si>
  <si>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</si>
  <si>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</si>
  <si>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</si>
  <si>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</si>
  <si>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</si>
  <si>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</si>
  <si>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</si>
  <si>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</si>
  <si>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</si>
  <si>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</si>
  <si>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</si>
  <si>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</si>
  <si>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</si>
  <si>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</si>
  <si>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</si>
  <si>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</si>
  <si>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</si>
  <si>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</si>
  <si>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</si>
  <si>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</si>
  <si>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</si>
  <si>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</si>
  <si>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</si>
  <si>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</si>
  <si>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</si>
  <si>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</si>
  <si>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</si>
  <si>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</si>
  <si>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</si>
  <si>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</si>
  <si>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</si>
  <si>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</si>
  <si>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</si>
  <si>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</si>
  <si>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</si>
  <si>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</si>
  <si>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</si>
  <si>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</si>
  <si>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</si>
  <si>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</si>
  <si>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</si>
  <si>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</si>
  <si>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</si>
  <si>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</si>
  <si>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</si>
  <si>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</si>
  <si>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</si>
  <si>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</si>
  <si>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</si>
  <si>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</si>
  <si>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</si>
  <si>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</si>
  <si>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</si>
  <si>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</si>
  <si>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</si>
  <si>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</si>
  <si>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</si>
  <si>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</si>
  <si>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</si>
  <si>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</si>
  <si>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</si>
  <si>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</si>
  <si>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</si>
  <si>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</si>
  <si>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</si>
  <si>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</si>
  <si>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</si>
  <si>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</si>
  <si>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</si>
  <si>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</si>
  <si>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</si>
  <si>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</si>
  <si>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</si>
  <si>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</si>
  <si>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</si>
  <si>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</si>
  <si>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</si>
  <si>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</si>
  <si>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</si>
  <si>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</si>
  <si>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</si>
  <si>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</si>
  <si>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</si>
  <si>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</si>
  <si>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</si>
  <si>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</si>
  <si>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</si>
  <si>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</si>
  <si>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</si>
  <si>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</si>
  <si>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</si>
  <si>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</si>
  <si>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</si>
  <si>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</si>
  <si>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</si>
  <si>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</si>
  <si>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</si>
  <si>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</si>
  <si>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</si>
  <si>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</si>
  <si>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</si>
  <si>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</si>
  <si>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</si>
  <si>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</si>
  <si>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</si>
  <si>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</si>
  <si>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</si>
  <si>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</si>
  <si>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</si>
  <si>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</si>
  <si>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</si>
  <si>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</si>
  <si>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</si>
  <si>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</si>
  <si>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</si>
  <si>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</si>
  <si>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</si>
  <si>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</si>
  <si>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</si>
  <si>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</si>
  <si>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</si>
  <si>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</si>
  <si>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</si>
  <si>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</si>
  <si>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</si>
  <si>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</si>
  <si>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</si>
  <si>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</si>
  <si>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</si>
  <si>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</si>
  <si>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</si>
  <si>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</si>
  <si>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</si>
  <si>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</si>
  <si>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</si>
  <si>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</si>
  <si>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</si>
  <si>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</si>
  <si>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</si>
  <si>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</si>
  <si>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</si>
  <si>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</si>
  <si>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</si>
  <si>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</si>
  <si>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</si>
  <si>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</si>
  <si>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</si>
  <si>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</si>
  <si>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</si>
  <si>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</si>
  <si>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</si>
  <si>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</si>
  <si>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</si>
  <si>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</si>
  <si>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</si>
  <si>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</si>
  <si>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</si>
  <si>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</si>
  <si>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</si>
  <si>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</si>
  <si>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</si>
  <si>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</si>
  <si>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</si>
  <si>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</si>
  <si>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</si>
  <si>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</si>
  <si>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</si>
  <si>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</si>
  <si>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</si>
  <si>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</si>
  <si>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</si>
  <si>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</si>
  <si>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</si>
  <si>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</si>
  <si>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</si>
  <si>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</si>
  <si>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</si>
  <si>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</si>
  <si>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</si>
  <si>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</si>
  <si>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</si>
  <si>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</si>
  <si>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</si>
  <si>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</si>
  <si>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</si>
  <si>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</si>
  <si>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</si>
  <si>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</si>
  <si>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</si>
  <si>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</si>
  <si>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</si>
  <si>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</si>
  <si>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</si>
  <si>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</si>
  <si>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</si>
  <si>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</si>
  <si>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</si>
  <si>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</si>
  <si>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</si>
  <si>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</si>
  <si>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</si>
  <si>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</si>
  <si>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</si>
  <si>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</si>
  <si>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</si>
  <si>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</si>
  <si>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</si>
  <si>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</si>
  <si>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</si>
  <si>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</si>
  <si>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</si>
  <si>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</si>
  <si>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</si>
  <si>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</si>
  <si>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</si>
  <si>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</si>
  <si>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</si>
  <si>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</si>
  <si>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</si>
  <si>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</si>
  <si>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</si>
  <si>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</si>
  <si>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</si>
  <si>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</si>
  <si>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</si>
  <si>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</si>
  <si>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</si>
  <si>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</si>
  <si>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</si>
  <si>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</si>
  <si>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</si>
  <si>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</si>
  <si>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</si>
  <si>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</si>
  <si>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</si>
  <si>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</si>
  <si>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</si>
  <si>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</si>
  <si>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</si>
  <si>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</si>
  <si>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</si>
  <si>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</si>
  <si>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</si>
  <si>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</si>
  <si>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</si>
  <si>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</si>
  <si>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</si>
  <si>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</si>
  <si>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</si>
  <si>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</si>
  <si>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</si>
  <si>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</si>
  <si>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</si>
  <si>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</si>
  <si>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</si>
  <si>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</si>
  <si>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</si>
  <si>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</si>
  <si>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</si>
  <si>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</si>
  <si>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</si>
  <si>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</si>
  <si>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</si>
  <si>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</si>
  <si>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</si>
  <si>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</si>
  <si>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</si>
  <si>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</si>
  <si>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</si>
  <si>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</si>
  <si>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</si>
  <si>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</si>
  <si>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</si>
  <si>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</si>
  <si>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</si>
  <si>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</si>
  <si>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</si>
  <si>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</si>
  <si>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</si>
  <si>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</si>
  <si>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</si>
  <si>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</si>
  <si>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</si>
  <si>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</si>
  <si>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</si>
  <si>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</si>
  <si>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</si>
  <si>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</si>
  <si>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</si>
  <si>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</si>
  <si>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</si>
  <si>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</si>
  <si>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</si>
  <si>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</si>
  <si>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</si>
  <si>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</si>
  <si>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</si>
  <si>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</si>
  <si>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</si>
  <si>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</si>
  <si>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</si>
  <si>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</si>
  <si>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</si>
  <si>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</si>
  <si>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</si>
  <si>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</si>
  <si>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</si>
  <si>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</si>
  <si>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</si>
  <si>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</si>
  <si>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</si>
  <si>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</si>
  <si>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</si>
  <si>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</si>
  <si>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</si>
  <si>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</si>
  <si>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</si>
  <si>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</si>
  <si>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</si>
  <si>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</si>
  <si>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</si>
  <si>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</si>
  <si>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</si>
  <si>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</si>
  <si>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</si>
  <si>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</si>
  <si>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</si>
  <si>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</si>
  <si>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</si>
  <si>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</si>
  <si>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</si>
  <si>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</si>
  <si>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</si>
  <si>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</si>
  <si>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</si>
  <si>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</si>
  <si>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</si>
  <si>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</si>
  <si>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</si>
  <si>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</si>
  <si>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</si>
  <si>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</si>
  <si>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</si>
  <si>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</si>
  <si>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</si>
  <si>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</si>
  <si>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</si>
  <si>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</si>
  <si>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</si>
  <si>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</si>
  <si>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</si>
  <si>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</si>
  <si>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</si>
  <si>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</si>
  <si>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</si>
  <si>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</si>
  <si>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</si>
  <si>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</si>
  <si>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</si>
  <si>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</si>
  <si>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</si>
  <si>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</si>
  <si>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</si>
  <si>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</si>
  <si>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</si>
  <si>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</si>
  <si>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</si>
  <si>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</si>
  <si>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</si>
  <si>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</si>
  <si>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</si>
  <si>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</si>
  <si>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</si>
  <si>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</si>
  <si>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</si>
  <si>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</si>
  <si>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</si>
  <si>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</si>
  <si>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</si>
  <si>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</si>
  <si>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</si>
  <si>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</si>
  <si>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</si>
  <si>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</si>
  <si>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</si>
  <si>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</si>
  <si>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</si>
  <si>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</si>
  <si>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</si>
  <si>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</si>
  <si>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</si>
  <si>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</si>
  <si>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</si>
  <si>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</si>
  <si>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</si>
  <si>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</si>
  <si>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</si>
  <si>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</si>
  <si>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</si>
  <si>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</si>
  <si>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</si>
  <si>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</si>
  <si>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</si>
  <si>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</si>
  <si>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</si>
  <si>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</si>
  <si>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</si>
  <si>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</si>
  <si>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</si>
  <si>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</si>
  <si>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</si>
  <si>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</si>
  <si>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</si>
  <si>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</si>
  <si>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</si>
  <si>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</si>
  <si>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</si>
  <si>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</si>
  <si>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</si>
  <si>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</si>
  <si>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</si>
  <si>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</si>
  <si>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</si>
  <si>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</si>
  <si>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</si>
  <si>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</si>
  <si>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</si>
  <si>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</si>
  <si>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</si>
  <si>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</si>
  <si>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</si>
  <si>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</si>
  <si>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</si>
  <si>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</si>
  <si>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</si>
  <si>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</si>
  <si>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</si>
  <si>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</si>
  <si>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</si>
  <si>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</si>
  <si>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</si>
  <si>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</si>
  <si>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</si>
  <si>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</si>
  <si>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</si>
  <si>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</si>
  <si>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</si>
  <si>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</si>
  <si>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</si>
  <si>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</si>
  <si>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</si>
  <si>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</si>
  <si>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</si>
  <si>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</si>
  <si>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</si>
  <si>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</si>
  <si>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</si>
  <si>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</si>
  <si>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</si>
  <si>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</si>
  <si>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</si>
  <si>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</si>
  <si>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</si>
  <si>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</si>
  <si>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</si>
  <si>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</si>
  <si>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</si>
  <si>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</si>
  <si>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</si>
  <si>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</si>
  <si>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</si>
  <si>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</si>
  <si>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</si>
  <si>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</si>
  <si>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</si>
  <si>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</si>
  <si>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</si>
  <si>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</si>
  <si>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</si>
  <si>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</si>
  <si>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</si>
  <si>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</si>
  <si>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</si>
  <si>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</si>
  <si>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</si>
  <si>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</si>
  <si>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</si>
  <si>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</si>
  <si>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</si>
  <si>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</si>
  <si>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</si>
  <si>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</si>
  <si>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</si>
  <si>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</si>
  <si>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</si>
  <si>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</si>
  <si>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</si>
  <si>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</si>
  <si>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</si>
  <si>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</si>
  <si>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</si>
  <si>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</si>
  <si>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</si>
  <si>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</si>
  <si>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</si>
  <si>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</si>
  <si>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</si>
  <si>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</si>
  <si>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</si>
  <si>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</si>
  <si>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</si>
  <si>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</si>
  <si>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</si>
  <si>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</si>
  <si>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</si>
  <si>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</si>
  <si>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</si>
  <si>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</si>
  <si>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</si>
  <si>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</si>
  <si>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</si>
  <si>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</si>
  <si>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</si>
  <si>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</si>
  <si>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</si>
  <si>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</si>
  <si>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</si>
  <si>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</si>
  <si>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</si>
  <si>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</si>
  <si>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</si>
  <si>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</si>
  <si>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</si>
  <si>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</si>
  <si>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</si>
  <si>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</si>
  <si>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</si>
  <si>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</si>
  <si>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</si>
  <si>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</si>
  <si>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</si>
  <si>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</si>
  <si>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</si>
  <si>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</si>
  <si>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</si>
  <si>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</si>
  <si>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</si>
  <si>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</si>
  <si>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</si>
  <si>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</si>
  <si>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</si>
  <si>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</si>
  <si>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</si>
  <si>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</si>
  <si>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</si>
  <si>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</si>
  <si>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</si>
  <si>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</si>
  <si>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</si>
  <si>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</si>
  <si>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</si>
  <si>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</si>
  <si>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</si>
  <si>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</si>
  <si>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</si>
  <si>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</si>
  <si>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</si>
  <si>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</si>
  <si>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</si>
  <si>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</si>
  <si>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</si>
  <si>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</si>
  <si>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</si>
  <si>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</si>
  <si>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</si>
  <si>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</si>
  <si>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</si>
  <si>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</si>
  <si>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</si>
  <si>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</si>
  <si>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</si>
  <si>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</si>
  <si>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</si>
  <si>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</si>
  <si>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</si>
  <si>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</si>
  <si>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</si>
  <si>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</si>
  <si>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</si>
  <si>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</si>
  <si>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</si>
  <si>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</si>
  <si>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</si>
  <si>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</si>
  <si>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</si>
  <si>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</si>
  <si>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</si>
  <si>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</si>
  <si>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</si>
  <si>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</si>
  <si>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</si>
  <si>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</si>
  <si>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</si>
  <si>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</si>
  <si>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</si>
  <si>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</si>
  <si>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</si>
  <si>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</si>
  <si>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</si>
  <si>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</si>
  <si>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</si>
  <si>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</si>
  <si>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</si>
  <si>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</si>
  <si>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</si>
  <si>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</si>
  <si>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</si>
  <si>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</si>
  <si>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</si>
  <si>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</si>
  <si>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</si>
  <si>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</si>
  <si>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</si>
  <si>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</si>
  <si>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</si>
  <si>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</si>
  <si>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</si>
  <si>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</si>
  <si>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</si>
  <si>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</si>
  <si>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</si>
  <si>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</si>
  <si>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</si>
  <si>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</si>
  <si>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</si>
  <si>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</si>
  <si>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</si>
  <si>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</si>
  <si>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</si>
  <si>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</si>
  <si>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</si>
  <si>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</si>
  <si>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</si>
  <si>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</si>
  <si>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</si>
  <si>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</si>
  <si>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</si>
  <si>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</si>
  <si>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</si>
  <si>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</si>
  <si>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</si>
  <si>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</si>
  <si>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</si>
  <si>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</si>
  <si>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</si>
  <si>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</si>
  <si>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</si>
  <si>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</si>
  <si>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</si>
  <si>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</si>
  <si>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</si>
  <si>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</si>
  <si>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</si>
  <si>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</si>
  <si>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</si>
  <si>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</si>
  <si>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</si>
  <si>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</si>
  <si>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</si>
  <si>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</si>
  <si>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</si>
  <si>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</si>
  <si>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</si>
  <si>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</si>
  <si>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</si>
  <si>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</si>
  <si>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</si>
  <si>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</si>
  <si>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</si>
  <si>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</si>
  <si>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</si>
  <si>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</si>
  <si>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</si>
  <si>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</si>
  <si>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</si>
  <si>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</si>
  <si>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</si>
  <si>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</si>
  <si>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</si>
  <si>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</si>
  <si>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</si>
  <si>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</si>
  <si>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</si>
  <si>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</si>
  <si>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</si>
  <si>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</si>
  <si>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</si>
  <si>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</si>
  <si>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</si>
  <si>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</si>
  <si>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</si>
  <si>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</si>
  <si>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</si>
  <si>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</si>
  <si>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</si>
  <si>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</si>
  <si>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</si>
  <si>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</si>
  <si>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</si>
  <si>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</si>
  <si>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</si>
  <si>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</si>
  <si>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</si>
  <si>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</si>
  <si>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</si>
  <si>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</si>
  <si>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</si>
  <si>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</si>
  <si>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</si>
  <si>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</si>
  <si>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</si>
  <si>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</si>
  <si>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</si>
  <si>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</si>
  <si>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</si>
  <si>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</si>
  <si>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</si>
  <si>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</si>
  <si>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</si>
  <si>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</si>
  <si>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</si>
  <si>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</si>
  <si>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</si>
  <si>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</si>
  <si>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</si>
  <si>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</si>
  <si>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</si>
  <si>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</si>
  <si>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</si>
  <si>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</si>
  <si>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</si>
  <si>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</si>
  <si>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</si>
  <si>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</si>
  <si>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</si>
  <si>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</si>
  <si>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</si>
  <si>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</si>
  <si>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</si>
  <si>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</si>
  <si>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</si>
  <si>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</si>
  <si>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</si>
  <si>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</si>
  <si>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</si>
  <si>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</si>
  <si>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</si>
  <si>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</si>
  <si>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</si>
  <si>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</si>
  <si>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</si>
  <si>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</si>
  <si>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</si>
  <si>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</si>
  <si>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</si>
  <si>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</si>
  <si>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</si>
  <si>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</si>
  <si>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</si>
  <si>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</si>
  <si>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</si>
  <si>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</si>
  <si>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</si>
  <si>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</si>
  <si>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</si>
  <si>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</si>
  <si>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</si>
  <si>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</si>
  <si>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</si>
  <si>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</si>
  <si>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</si>
  <si>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</si>
  <si>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</si>
  <si>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</si>
  <si>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</si>
  <si>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</si>
  <si>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</si>
  <si>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</si>
  <si>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</si>
  <si>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</si>
  <si>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</si>
  <si>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</si>
  <si>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</si>
  <si>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</si>
  <si>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</si>
  <si>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</si>
  <si>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</si>
  <si>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</si>
  <si>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</si>
  <si>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</si>
  <si>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</si>
  <si>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</si>
  <si>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</si>
  <si>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</si>
  <si>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</si>
  <si>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</si>
  <si>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</si>
  <si>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</si>
  <si>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</si>
  <si>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</si>
  <si>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</si>
  <si>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</si>
  <si>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</si>
  <si>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</si>
  <si>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</si>
  <si>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</si>
  <si>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</si>
  <si>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</si>
  <si>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</si>
  <si>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</si>
  <si>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</si>
  <si>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</si>
  <si>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</si>
  <si>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</si>
  <si>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</si>
  <si>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</si>
  <si>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</si>
  <si>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</si>
  <si>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</si>
  <si>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</si>
  <si>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</si>
  <si>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</si>
  <si>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</si>
  <si>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</si>
  <si>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</si>
  <si>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</si>
  <si>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</si>
  <si>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</si>
  <si>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</si>
  <si>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</si>
  <si>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</si>
  <si>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</si>
  <si>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</si>
  <si>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</si>
  <si>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</si>
  <si>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</si>
  <si>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</si>
  <si>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</si>
  <si>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</si>
  <si>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</si>
  <si>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</si>
  <si>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</si>
  <si>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</si>
  <si>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</si>
  <si>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</si>
  <si>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</si>
  <si>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</si>
  <si>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</si>
  <si>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</si>
  <si>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</si>
  <si>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</si>
  <si>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</si>
  <si>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</si>
  <si>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</si>
  <si>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</si>
  <si>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</si>
  <si>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</si>
  <si>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</si>
  <si>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</si>
  <si>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</si>
  <si>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</si>
  <si>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</si>
  <si>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</si>
  <si>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</si>
  <si>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</si>
  <si>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</si>
  <si>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</si>
  <si>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</si>
  <si>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</si>
  <si>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</si>
  <si>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</si>
  <si>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</si>
  <si>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</si>
  <si>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</si>
  <si>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</si>
  <si>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</si>
  <si>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</si>
  <si>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</si>
  <si>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</si>
  <si>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</si>
  <si>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</si>
  <si>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</si>
  <si>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</si>
  <si>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</si>
  <si>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</si>
  <si>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</si>
  <si>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</si>
  <si>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</si>
  <si>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</si>
  <si>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</si>
  <si>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</si>
  <si>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</si>
  <si>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</si>
  <si>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</si>
  <si>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</si>
  <si>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</si>
  <si>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</si>
  <si>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</si>
  <si>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</si>
  <si>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</si>
  <si>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</si>
  <si>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</si>
  <si>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</si>
  <si>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</si>
  <si>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</si>
  <si>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</si>
  <si>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</si>
  <si>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</si>
  <si>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</si>
  <si>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</si>
  <si>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</si>
  <si>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</si>
  <si>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</si>
  <si>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</si>
  <si>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</si>
  <si>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</si>
  <si>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</si>
  <si>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</si>
  <si>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</si>
  <si>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</si>
  <si>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</si>
  <si>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</si>
  <si>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</si>
  <si>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</si>
  <si>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</si>
  <si>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</si>
  <si>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</si>
  <si>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</si>
  <si>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</si>
  <si>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</si>
  <si>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</si>
  <si>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</si>
  <si>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</si>
  <si>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</si>
  <si>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</si>
  <si>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</si>
  <si>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</si>
  <si>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</si>
  <si>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</si>
  <si>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</si>
  <si>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</si>
  <si>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</si>
  <si>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</si>
  <si>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</si>
  <si>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</si>
  <si>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</si>
  <si>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</si>
  <si>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</si>
  <si>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</si>
  <si>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</si>
  <si>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</si>
  <si>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</si>
  <si>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</si>
  <si>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</si>
  <si>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</si>
  <si>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</si>
  <si>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</si>
  <si>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</si>
  <si>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</si>
  <si>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</si>
  <si>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</si>
  <si>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</si>
  <si>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</si>
  <si>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</si>
  <si>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</si>
  <si>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</si>
  <si>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</si>
  <si>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</si>
  <si>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</si>
  <si>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</si>
  <si>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</si>
  <si>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</si>
  <si>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</si>
  <si>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</si>
  <si>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</si>
  <si>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</si>
  <si>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</si>
  <si>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</si>
  <si>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</si>
  <si>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</si>
  <si>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</si>
  <si>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</si>
  <si>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</si>
  <si>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</si>
  <si>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</si>
  <si>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</si>
  <si>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</si>
  <si>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</si>
  <si>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</si>
  <si>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</si>
  <si>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</si>
  <si>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</si>
  <si>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</si>
  <si>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</si>
  <si>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</si>
  <si>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</si>
  <si>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</si>
  <si>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</si>
  <si>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</si>
  <si>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</si>
  <si>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</si>
  <si>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</si>
  <si>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</si>
  <si>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</si>
  <si>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</si>
  <si>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</si>
  <si>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</si>
  <si>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</si>
  <si>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</si>
  <si>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</si>
  <si>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</si>
  <si>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</si>
  <si>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</si>
  <si>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</si>
  <si>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</si>
  <si>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</si>
  <si>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</si>
  <si>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</si>
  <si>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</si>
  <si>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</si>
  <si>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</si>
  <si>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</si>
  <si>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</si>
  <si>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</si>
  <si>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</si>
  <si>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</si>
  <si>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</si>
  <si>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</si>
  <si>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</si>
  <si>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</si>
  <si>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</si>
  <si>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</si>
  <si>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</si>
  <si>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</si>
  <si>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</si>
  <si>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</si>
  <si>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</si>
  <si>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</si>
  <si>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</si>
  <si>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</si>
  <si>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</si>
  <si>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</si>
  <si>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</si>
  <si>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</si>
  <si>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</si>
  <si>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</si>
  <si>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</si>
  <si>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</si>
  <si>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</si>
  <si>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</si>
  <si>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</si>
  <si>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</si>
  <si>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</si>
  <si>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</si>
  <si>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</si>
  <si>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</si>
  <si>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</si>
  <si>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</si>
  <si>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</si>
  <si>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</si>
  <si>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</si>
  <si>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</si>
  <si>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</si>
  <si>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</si>
  <si>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</si>
  <si>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</si>
  <si>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</si>
  <si>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</si>
  <si>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</si>
  <si>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</si>
  <si>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</si>
  <si>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</si>
  <si>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</si>
  <si>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</si>
  <si>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</si>
  <si>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</si>
  <si>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</si>
  <si>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</si>
  <si>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</si>
  <si>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</si>
  <si>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</si>
  <si>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</si>
  <si>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</si>
  <si>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</si>
  <si>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</si>
  <si>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</si>
  <si>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</si>
  <si>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</si>
  <si>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</si>
  <si>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</si>
  <si>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</si>
  <si>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</si>
  <si>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</si>
  <si>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</si>
  <si>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</si>
  <si>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</si>
  <si>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</si>
  <si>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</si>
  <si>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</si>
  <si>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</si>
  <si>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</si>
  <si>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</si>
  <si>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</si>
  <si>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</si>
  <si>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</si>
  <si>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</si>
  <si>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</si>
  <si>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</si>
  <si>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</si>
  <si>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</si>
  <si>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</si>
  <si>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</si>
  <si>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</si>
  <si>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</si>
  <si>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</si>
  <si>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</si>
  <si>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</si>
  <si>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</si>
  <si>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</si>
  <si>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</si>
  <si>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</si>
  <si>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</si>
  <si>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</si>
  <si>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</si>
  <si>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</si>
  <si>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</si>
  <si>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</si>
  <si>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</si>
  <si>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</si>
  <si>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</si>
  <si>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</si>
  <si>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</si>
  <si>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</si>
  <si>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</si>
  <si>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</si>
  <si>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</si>
  <si>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</si>
  <si>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</si>
  <si>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</si>
  <si>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</si>
  <si>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</si>
  <si>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</si>
  <si>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</si>
  <si>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</si>
  <si>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</si>
  <si>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</si>
  <si>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</si>
  <si>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</si>
  <si>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</si>
  <si>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</si>
  <si>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</si>
  <si>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</si>
  <si>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</si>
  <si>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</si>
  <si>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</si>
  <si>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</si>
  <si>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</si>
  <si>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</si>
  <si>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</si>
  <si>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</si>
  <si>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</si>
  <si>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</si>
  <si>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</si>
  <si>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</si>
  <si>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</si>
  <si>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</si>
  <si>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</si>
  <si>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</si>
  <si>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</si>
  <si>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</si>
  <si>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</si>
  <si>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</si>
  <si>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</si>
  <si>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</si>
  <si>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</si>
  <si>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</si>
  <si>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</si>
  <si>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</si>
  <si>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</si>
  <si>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</si>
  <si>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</si>
  <si>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</si>
  <si>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</si>
  <si>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</si>
  <si>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</si>
  <si>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</si>
  <si>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</si>
  <si>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</si>
  <si>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</si>
  <si>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</si>
  <si>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</si>
  <si>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</si>
  <si>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</si>
  <si>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</si>
  <si>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</si>
  <si>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</si>
  <si>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</si>
  <si>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</si>
  <si>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</si>
  <si>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</si>
  <si>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</si>
  <si>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</si>
  <si>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</si>
  <si>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</si>
  <si>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</si>
  <si>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</si>
  <si>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</si>
  <si>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</si>
  <si>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</si>
  <si>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</si>
  <si>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</si>
  <si>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</si>
  <si>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</si>
  <si>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</si>
  <si>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</si>
  <si>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</si>
  <si>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</si>
  <si>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</si>
  <si>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</si>
  <si>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</si>
  <si>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</si>
  <si>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</si>
  <si>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</si>
  <si>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</si>
  <si>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</si>
  <si>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</si>
  <si>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</si>
  <si>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</si>
  <si>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</si>
  <si>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</si>
  <si>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</si>
  <si>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</si>
  <si>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</si>
  <si>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</si>
  <si>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</si>
  <si>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</si>
  <si>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</si>
  <si>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</si>
  <si>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</si>
  <si>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</si>
  <si>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</si>
  <si>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</si>
  <si>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</si>
  <si>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</si>
  <si>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</si>
  <si>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</si>
  <si>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</si>
  <si>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</si>
  <si>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</si>
  <si>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</si>
  <si>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</si>
  <si>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</si>
  <si>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</si>
  <si>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</si>
  <si>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</si>
  <si>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</si>
  <si>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</si>
  <si>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</si>
  <si>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</si>
  <si>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</si>
  <si>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</si>
  <si>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</si>
  <si>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</si>
  <si>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</si>
  <si>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</si>
  <si>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</si>
  <si>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</si>
  <si>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</si>
  <si>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</si>
  <si>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</si>
  <si>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</si>
  <si>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</si>
  <si>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</si>
  <si>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</si>
  <si>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</si>
  <si>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</si>
  <si>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</si>
  <si>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</si>
  <si>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</si>
  <si>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</si>
  <si>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</si>
  <si>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</si>
  <si>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</si>
  <si>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</si>
  <si>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</si>
  <si>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</si>
  <si>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</si>
  <si>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</si>
  <si>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</si>
  <si>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</si>
  <si>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</si>
  <si>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</si>
  <si>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</si>
  <si>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</si>
  <si>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</si>
  <si>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</si>
  <si>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</si>
  <si>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</si>
  <si>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</si>
  <si>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</si>
  <si>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</si>
  <si>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</si>
  <si>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</si>
  <si>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</si>
  <si>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</si>
  <si>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</si>
  <si>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</si>
  <si>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</si>
  <si>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</si>
  <si>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</si>
  <si>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</si>
  <si>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</si>
  <si>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</si>
  <si>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</si>
  <si>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</si>
  <si>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</si>
  <si>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</si>
  <si>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</si>
  <si>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</si>
  <si>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</si>
  <si>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</si>
  <si>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</si>
  <si>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</si>
  <si>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</si>
  <si>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</si>
  <si>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</si>
  <si>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</si>
  <si>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</si>
  <si>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</si>
  <si>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</si>
  <si>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</si>
  <si>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</si>
  <si>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</si>
  <si>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</si>
  <si>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</si>
  <si>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</si>
  <si>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</si>
  <si>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</si>
  <si>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</si>
  <si>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</si>
  <si>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</si>
  <si>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</si>
  <si>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</si>
  <si>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</si>
  <si>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</si>
  <si>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</si>
  <si>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</si>
  <si>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</si>
  <si>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</si>
  <si>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</si>
  <si>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</si>
  <si>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</si>
  <si>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</si>
  <si>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</si>
  <si>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</si>
  <si>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</si>
  <si>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</si>
  <si>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</si>
  <si>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</si>
  <si>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</si>
  <si>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</si>
  <si>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</si>
  <si>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</si>
  <si>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</si>
  <si>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</si>
  <si>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</si>
  <si>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</si>
  <si>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</si>
  <si>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</si>
  <si>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</si>
  <si>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</si>
  <si>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</si>
  <si>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</si>
  <si>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</si>
  <si>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</si>
  <si>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</si>
  <si>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</si>
  <si>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</si>
  <si>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</si>
  <si>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</si>
  <si>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</si>
  <si>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</si>
  <si>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</si>
  <si>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</si>
  <si>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</si>
  <si>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</si>
  <si>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</si>
  <si>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</si>
  <si>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</si>
  <si>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</si>
  <si>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</si>
  <si>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</si>
  <si>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</si>
  <si>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</si>
  <si>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</si>
  <si>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</si>
  <si>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</si>
  <si>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</si>
  <si>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</si>
  <si>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</si>
  <si>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</si>
  <si>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</si>
  <si>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</si>
  <si>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</si>
  <si>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</si>
  <si>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</si>
  <si>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</si>
  <si>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</si>
  <si>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</si>
  <si>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</si>
  <si>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</si>
  <si>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</si>
  <si>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</si>
  <si>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</si>
  <si>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</si>
  <si>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</si>
  <si>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</si>
  <si>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</si>
  <si>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</si>
  <si>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</si>
  <si>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</si>
  <si>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</si>
  <si>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</si>
  <si>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</si>
  <si>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</si>
  <si>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</si>
  <si>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</si>
  <si>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</si>
  <si>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</si>
  <si>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</si>
  <si>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</si>
  <si>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</si>
  <si>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</si>
  <si>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</si>
  <si>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</si>
  <si>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</si>
  <si>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</si>
  <si>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</si>
  <si>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</si>
  <si>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</si>
  <si>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</si>
  <si>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</si>
  <si>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</si>
  <si>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</si>
  <si>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</si>
  <si>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</si>
  <si>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</si>
  <si>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</si>
  <si>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</si>
  <si>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</si>
  <si>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</si>
  <si>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</si>
  <si>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</si>
  <si>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</si>
  <si>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</si>
  <si>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</si>
  <si>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</si>
  <si>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</si>
  <si>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</si>
  <si>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</si>
  <si>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</si>
  <si>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</si>
  <si>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</si>
  <si>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</si>
  <si>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</si>
  <si>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</si>
  <si>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</si>
  <si>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</si>
  <si>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</si>
  <si>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</si>
  <si>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</si>
  <si>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</si>
  <si>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</si>
  <si>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</si>
  <si>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</si>
  <si>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</si>
  <si>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</si>
  <si>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</si>
  <si>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</si>
  <si>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</si>
  <si>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</si>
  <si>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</si>
  <si>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</si>
  <si>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</si>
  <si>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</si>
  <si>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</si>
  <si>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</si>
  <si>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</si>
  <si>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</si>
  <si>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</si>
  <si>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</si>
  <si>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</si>
  <si>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</si>
  <si>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</si>
  <si>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</si>
  <si>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</si>
  <si>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</si>
  <si>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</si>
  <si>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</si>
  <si>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</si>
  <si>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</si>
  <si>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</si>
  <si>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</si>
  <si>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</si>
  <si>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</si>
  <si>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</si>
  <si>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</si>
  <si>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</si>
  <si>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</si>
  <si>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</si>
  <si>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</si>
  <si>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</si>
  <si>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</si>
  <si>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</si>
  <si>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</si>
  <si>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</si>
  <si>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</si>
  <si>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</si>
  <si>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</si>
  <si>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</si>
  <si>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</si>
  <si>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</si>
  <si>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</si>
  <si>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</si>
  <si>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</si>
  <si>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</si>
  <si>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</si>
  <si>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</si>
  <si>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</si>
  <si>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</si>
  <si>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</si>
  <si>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</si>
  <si>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</si>
  <si>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</si>
  <si>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</si>
  <si>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</si>
  <si>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</si>
  <si>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</si>
  <si>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</si>
  <si>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</si>
  <si>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</si>
  <si>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</si>
  <si>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</si>
  <si>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</si>
  <si>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</si>
  <si>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</si>
  <si>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</si>
  <si>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</si>
  <si>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</si>
  <si>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</si>
  <si>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</si>
  <si>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</si>
  <si>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</si>
  <si>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</si>
  <si>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</si>
  <si>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</si>
  <si>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</si>
  <si>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</si>
  <si>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</si>
  <si>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</si>
  <si>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</si>
  <si>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</si>
  <si>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</si>
  <si>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</si>
  <si>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</si>
  <si>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</si>
  <si>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</si>
  <si>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</si>
  <si>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</si>
  <si>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</si>
  <si>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</si>
  <si>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</si>
  <si>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</si>
  <si>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</si>
  <si>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</si>
  <si>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</si>
  <si>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</si>
  <si>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</si>
  <si>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</si>
  <si>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</si>
  <si>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</si>
  <si>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</si>
  <si>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</si>
  <si>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</si>
  <si>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</si>
  <si>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</si>
  <si>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</si>
  <si>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</si>
  <si>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</si>
  <si>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</si>
  <si>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</si>
  <si>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</si>
  <si>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</si>
  <si>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</si>
  <si>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</si>
  <si>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</si>
  <si>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</si>
  <si>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</si>
  <si>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</si>
  <si>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</si>
  <si>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</si>
  <si>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</si>
  <si>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</si>
  <si>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</si>
  <si>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</si>
  <si>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</si>
  <si>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</si>
  <si>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</si>
  <si>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</si>
  <si>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</si>
  <si>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</si>
  <si>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</si>
  <si>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</si>
  <si>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</si>
  <si>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</si>
  <si>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</si>
  <si>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</si>
  <si>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</si>
  <si>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</si>
  <si>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</si>
  <si>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</si>
  <si>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</si>
  <si>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</si>
  <si>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</si>
  <si>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</si>
  <si>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</si>
  <si>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</si>
  <si>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</si>
  <si>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</si>
  <si>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</si>
  <si>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</si>
  <si>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</si>
  <si>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</si>
  <si>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</si>
  <si>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</si>
  <si>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</si>
  <si>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</si>
  <si>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</si>
  <si>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</si>
  <si>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</si>
  <si>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</si>
  <si>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</si>
  <si>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</si>
  <si>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</si>
  <si>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</si>
  <si>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</si>
  <si>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</si>
  <si>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</si>
  <si>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</si>
  <si>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</si>
  <si>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</si>
  <si>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</si>
  <si>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</si>
  <si>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</si>
  <si>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</si>
  <si>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</si>
  <si>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</si>
  <si>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</si>
  <si>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</si>
  <si>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</si>
  <si>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</si>
  <si>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</si>
  <si>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</si>
  <si>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</si>
  <si>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</si>
  <si>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</si>
  <si>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</si>
  <si>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</si>
  <si>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</si>
  <si>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</si>
  <si>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</si>
  <si>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</si>
  <si>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</si>
  <si>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</si>
  <si>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</si>
  <si>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</si>
  <si>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</si>
  <si>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</si>
  <si>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</si>
  <si>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</si>
  <si>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</si>
  <si>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</si>
  <si>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</si>
  <si>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</si>
  <si>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</si>
  <si>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</si>
  <si>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</si>
  <si>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</si>
  <si>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</si>
  <si>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</si>
  <si>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</si>
  <si>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</si>
  <si>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</si>
  <si>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</si>
  <si>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</si>
  <si>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</si>
  <si>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</si>
  <si>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</si>
  <si>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</si>
  <si>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</si>
  <si>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</si>
  <si>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</si>
  <si>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</si>
  <si>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</si>
  <si>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</si>
  <si>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</si>
  <si>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</si>
  <si>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</si>
  <si>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</si>
  <si>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</si>
  <si>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</si>
  <si>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</si>
  <si>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</si>
  <si>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</si>
  <si>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</si>
  <si>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</si>
  <si>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</si>
  <si>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</si>
  <si>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</si>
  <si>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</si>
  <si>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</si>
  <si>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</si>
  <si>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</si>
  <si>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</si>
  <si>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</si>
  <si>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</si>
  <si>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</si>
  <si>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</si>
  <si>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</si>
  <si>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</si>
  <si>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</si>
  <si>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</si>
  <si>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</si>
  <si>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</si>
  <si>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</si>
  <si>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</si>
  <si>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</si>
  <si>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</si>
  <si>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</si>
  <si>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</si>
  <si>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</si>
  <si>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</si>
  <si>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</si>
  <si>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</si>
  <si>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</si>
  <si>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</si>
  <si>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</si>
  <si>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</si>
  <si>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</si>
  <si>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</si>
  <si>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</si>
  <si>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</si>
  <si>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</si>
  <si>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</si>
  <si>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</si>
  <si>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</si>
  <si>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</si>
  <si>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</si>
  <si>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</si>
  <si>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</si>
  <si>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</si>
  <si>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</si>
  <si>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</si>
  <si>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</si>
  <si>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</si>
  <si>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</si>
  <si>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</si>
  <si>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</si>
  <si>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</si>
  <si>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</si>
  <si>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</si>
  <si>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</si>
  <si>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</si>
  <si>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</si>
  <si>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</si>
  <si>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</si>
  <si>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</si>
  <si>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</si>
  <si>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</si>
  <si>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</si>
  <si>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</si>
  <si>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</si>
  <si>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</si>
  <si>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</si>
  <si>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</si>
  <si>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</si>
  <si>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</si>
  <si>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</si>
  <si>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</si>
  <si>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</si>
  <si>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</si>
  <si>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</si>
  <si>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</si>
  <si>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</si>
  <si>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</si>
  <si>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</si>
  <si>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</si>
  <si>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</si>
  <si>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</si>
  <si>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</si>
  <si>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</si>
  <si>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</si>
  <si>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</si>
  <si>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</si>
  <si>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</si>
  <si>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</si>
  <si>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</si>
  <si>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</si>
  <si>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</si>
  <si>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</si>
  <si>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</si>
  <si>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</si>
  <si>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</si>
  <si>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</si>
  <si>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</si>
  <si>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</si>
  <si>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</si>
  <si>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</si>
  <si>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</si>
  <si>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</si>
  <si>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</si>
  <si>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</si>
  <si>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</si>
  <si>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</si>
  <si>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</si>
  <si>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</si>
  <si>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</si>
  <si>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</si>
  <si>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</si>
  <si>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</si>
  <si>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</si>
  <si>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</si>
  <si>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</si>
  <si>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</si>
  <si>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</si>
  <si>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</si>
  <si>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</si>
  <si>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</si>
  <si>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</si>
  <si>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</si>
  <si>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</si>
  <si>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</si>
  <si>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</si>
  <si>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</si>
  <si>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</si>
  <si>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</si>
  <si>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</si>
  <si>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</si>
  <si>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</si>
  <si>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</si>
  <si>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</si>
  <si>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</si>
  <si>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</si>
  <si>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</si>
  <si>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</si>
  <si>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</si>
  <si>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</si>
  <si>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</si>
  <si>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</si>
  <si>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</si>
  <si>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</si>
  <si>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</si>
  <si>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</si>
  <si>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</si>
  <si>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</si>
  <si>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</si>
  <si>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</si>
  <si>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</si>
  <si>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</si>
  <si>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</si>
  <si>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</si>
  <si>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</si>
  <si>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</si>
  <si>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</si>
  <si>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</si>
  <si>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</si>
  <si>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</si>
  <si>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</si>
  <si>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</si>
  <si>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</si>
  <si>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</si>
  <si>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</si>
  <si>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</si>
  <si>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</si>
  <si>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</si>
  <si>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</si>
  <si>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</si>
  <si>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</si>
  <si>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</si>
  <si>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</si>
  <si>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</si>
  <si>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</si>
  <si>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</si>
  <si>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</si>
  <si>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</si>
  <si>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</si>
  <si>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</si>
  <si>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</si>
  <si>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</si>
  <si>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</si>
  <si>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</si>
  <si>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</si>
  <si>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</si>
  <si>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</si>
  <si>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</si>
  <si>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</si>
  <si>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</si>
  <si>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</si>
  <si>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</si>
  <si>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</si>
  <si>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</si>
  <si>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</si>
  <si>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</si>
  <si>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</si>
  <si>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</si>
  <si>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</si>
  <si>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</si>
  <si>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</si>
  <si>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</si>
  <si>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</si>
  <si>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</si>
  <si>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</si>
  <si>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</si>
  <si>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</si>
  <si>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</si>
  <si>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</si>
  <si>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</si>
  <si>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</si>
  <si>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</si>
  <si>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</si>
  <si>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</si>
  <si>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</si>
  <si>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</si>
  <si>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</si>
  <si>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</si>
  <si>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</si>
  <si>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</si>
  <si>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</si>
  <si>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</si>
  <si>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</si>
  <si>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</si>
  <si>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</si>
  <si>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</si>
  <si>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</si>
  <si>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</si>
  <si>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</si>
  <si>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</si>
  <si>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</si>
  <si>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</si>
  <si>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</si>
  <si>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</si>
  <si>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</si>
  <si>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</si>
  <si>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</si>
  <si>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</si>
  <si>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</si>
  <si>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</si>
  <si>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</si>
  <si>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</si>
  <si>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</si>
  <si>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</si>
  <si>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</si>
  <si>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</si>
  <si>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</si>
  <si>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</si>
  <si>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</si>
  <si>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</si>
  <si>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</si>
  <si>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</si>
  <si>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</si>
  <si>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</si>
  <si>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</si>
  <si>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</si>
  <si>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</si>
  <si>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</si>
  <si>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</si>
  <si>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</si>
  <si>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</si>
  <si>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</si>
  <si>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</si>
  <si>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</si>
  <si>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</si>
  <si>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</si>
  <si>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</si>
  <si>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</si>
  <si>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</si>
  <si>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</si>
  <si>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</si>
  <si>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</si>
  <si>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</si>
  <si>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</si>
  <si>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</si>
  <si>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</si>
  <si>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</si>
  <si>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</si>
  <si>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</si>
  <si>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</si>
  <si>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</si>
  <si>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</si>
  <si>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</si>
  <si>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</si>
  <si>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</si>
  <si>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</si>
  <si>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</si>
  <si>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</si>
  <si>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</si>
  <si>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</si>
  <si>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</si>
  <si>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</si>
  <si>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</si>
  <si>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</si>
  <si>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</si>
  <si>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</si>
  <si>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</si>
  <si>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</si>
  <si>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</si>
  <si>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</si>
  <si>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</si>
  <si>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</si>
  <si>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</si>
  <si>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</si>
  <si>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</si>
  <si>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</si>
  <si>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</si>
  <si>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</si>
  <si>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</si>
  <si>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</si>
  <si>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</si>
  <si>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</si>
  <si>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</si>
  <si>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</si>
  <si>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</si>
  <si>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</si>
  <si>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</si>
  <si>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</si>
  <si>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</si>
  <si>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</si>
  <si>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</si>
  <si>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</si>
  <si>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</si>
  <si>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</si>
  <si>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</si>
  <si>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</si>
  <si>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</si>
  <si>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</si>
  <si>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</si>
  <si>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</si>
  <si>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</si>
  <si>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</si>
  <si>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</si>
  <si>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</si>
  <si>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</si>
  <si>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</si>
  <si>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</si>
  <si>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</si>
  <si>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</si>
  <si>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</si>
  <si>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</si>
  <si>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</si>
  <si>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</si>
  <si>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</si>
  <si>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</si>
  <si>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</si>
  <si>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</si>
  <si>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</si>
  <si>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</si>
  <si>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</si>
  <si>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</si>
  <si>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</si>
  <si>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</si>
  <si>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</si>
  <si>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</si>
  <si>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</si>
  <si>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</si>
  <si>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</si>
  <si>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</si>
  <si>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</si>
  <si>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</si>
  <si>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</si>
  <si>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</si>
  <si>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</si>
  <si>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</si>
  <si>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</si>
  <si>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</si>
  <si>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</si>
  <si>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</si>
  <si>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</si>
  <si>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</si>
  <si>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</si>
  <si>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</si>
  <si>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</si>
  <si>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</si>
  <si>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</si>
  <si>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</si>
  <si>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</si>
  <si>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</si>
  <si>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</si>
  <si>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</si>
  <si>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</si>
  <si>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</si>
  <si>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</si>
  <si>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</si>
  <si>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</si>
  <si>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</si>
  <si>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</si>
  <si>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</si>
  <si>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</si>
  <si>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</si>
  <si>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</si>
  <si>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</si>
  <si>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</si>
  <si>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</si>
  <si>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</si>
  <si>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</si>
  <si>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</si>
  <si>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</si>
  <si>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</si>
  <si>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</si>
  <si>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</si>
  <si>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</si>
  <si>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</si>
  <si>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</si>
  <si>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</si>
  <si>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</si>
  <si>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</si>
  <si>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</si>
  <si>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</si>
  <si>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</si>
  <si>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</si>
  <si>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</si>
  <si>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</si>
  <si>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</si>
  <si>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</si>
  <si>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</si>
  <si>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</si>
  <si>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</si>
  <si>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</si>
  <si>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</si>
  <si>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</si>
  <si>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</si>
  <si>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</si>
  <si>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</si>
  <si>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</si>
  <si>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</si>
  <si>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</si>
  <si>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</si>
  <si>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</si>
  <si>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</si>
  <si>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</si>
  <si>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</si>
  <si>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</si>
  <si>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</si>
  <si>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</si>
  <si>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</si>
  <si>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</si>
  <si>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</si>
  <si>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</si>
  <si>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</si>
  <si>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</si>
  <si>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</si>
  <si>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</si>
  <si>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</si>
  <si>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</si>
  <si>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</si>
  <si>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</si>
  <si>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</si>
  <si>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</si>
  <si>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</si>
  <si>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</si>
  <si>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</si>
  <si>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</si>
  <si>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</si>
  <si>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</si>
  <si>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</si>
  <si>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</si>
  <si>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</si>
  <si>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</si>
  <si>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</si>
  <si>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</si>
  <si>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</si>
  <si>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</si>
  <si>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</si>
  <si>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</si>
  <si>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</si>
  <si>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</si>
  <si>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</si>
  <si>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</si>
  <si>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</si>
  <si>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</si>
  <si>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</si>
  <si>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</si>
  <si>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</si>
  <si>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</si>
  <si>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</si>
  <si>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</si>
  <si>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</si>
  <si>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</si>
  <si>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</si>
  <si>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</si>
  <si>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</si>
  <si>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</si>
  <si>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</si>
  <si>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</si>
  <si>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</si>
  <si>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</si>
  <si>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</si>
  <si>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</si>
  <si>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</si>
  <si>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</si>
  <si>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</si>
  <si>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</si>
  <si>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</si>
  <si>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</si>
  <si>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</si>
  <si>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</si>
  <si>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</si>
  <si>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</si>
  <si>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</si>
  <si>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</si>
  <si>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</si>
  <si>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</si>
  <si>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</si>
  <si>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</si>
  <si>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</si>
  <si>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</si>
  <si>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</si>
  <si>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</si>
  <si>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</si>
  <si>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</si>
  <si>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</si>
  <si>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</si>
  <si>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</si>
  <si>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</si>
  <si>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</si>
  <si>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</si>
  <si>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</si>
  <si>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</si>
  <si>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</si>
  <si>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</si>
  <si>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</si>
  <si>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</si>
  <si>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</si>
  <si>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</si>
  <si>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</si>
  <si>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</si>
  <si>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</si>
  <si>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</si>
  <si>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</si>
  <si>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</si>
  <si>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</si>
  <si>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</si>
  <si>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</si>
  <si>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</si>
  <si>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</si>
  <si>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</si>
  <si>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</si>
  <si>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</si>
  <si>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</si>
  <si>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</si>
  <si>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</si>
  <si>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</si>
  <si>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</si>
  <si>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</si>
  <si>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</si>
  <si>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</si>
  <si>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</si>
  <si>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</si>
  <si>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</si>
  <si>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</si>
  <si>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</si>
  <si>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</si>
  <si>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</si>
  <si>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</si>
  <si>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</si>
  <si>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</si>
  <si>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</si>
  <si>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</si>
  <si>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</si>
  <si>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</si>
  <si>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</si>
  <si>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</si>
  <si>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</si>
  <si>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</si>
  <si>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</si>
  <si>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</si>
  <si>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</si>
  <si>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</si>
  <si>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</si>
  <si>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</si>
  <si>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</si>
  <si>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</si>
  <si>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</si>
  <si>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</si>
  <si>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</si>
  <si>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</si>
  <si>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</si>
  <si>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</si>
  <si>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</si>
  <si>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</si>
  <si>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</si>
  <si>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</si>
  <si>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</si>
  <si>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</si>
  <si>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</si>
  <si>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</si>
  <si>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</si>
  <si>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</si>
  <si>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</si>
  <si>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</si>
  <si>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</si>
  <si>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</si>
  <si>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</si>
  <si>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</si>
  <si>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</si>
  <si>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</si>
  <si>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</si>
  <si>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</si>
  <si>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</si>
  <si>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</si>
  <si>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</si>
  <si>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</si>
  <si>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</si>
  <si>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</si>
  <si>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</si>
  <si>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</si>
  <si>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</si>
  <si>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</si>
  <si>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</si>
  <si>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</si>
  <si>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</si>
  <si>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</si>
  <si>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</si>
  <si>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</si>
  <si>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</si>
  <si>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</si>
  <si>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</si>
  <si>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</si>
  <si>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</si>
  <si>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</si>
  <si>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</si>
  <si>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</si>
  <si>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</si>
  <si>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</si>
  <si>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</si>
  <si>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</si>
  <si>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</si>
  <si>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</si>
  <si>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</si>
  <si>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</si>
  <si>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</si>
  <si>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</si>
  <si>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</si>
  <si>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</si>
  <si>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</si>
  <si>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</si>
  <si>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</si>
  <si>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</si>
  <si>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</si>
  <si>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</si>
  <si>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</si>
  <si>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</si>
  <si>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</si>
  <si>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</si>
  <si>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</si>
  <si>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</si>
  <si>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</si>
  <si>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</si>
  <si>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</si>
  <si>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</si>
  <si>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</si>
  <si>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</si>
  <si>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</si>
  <si>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</si>
  <si>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</si>
  <si>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</si>
  <si>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</si>
  <si>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</si>
  <si>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</si>
  <si>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</si>
  <si>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</si>
  <si>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</si>
  <si>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</si>
  <si>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</si>
  <si>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</si>
  <si>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</si>
  <si>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</si>
  <si>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</si>
  <si>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</si>
  <si>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</si>
  <si>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</si>
  <si>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</si>
  <si>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</si>
  <si>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</si>
  <si>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</si>
  <si>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</si>
  <si>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</si>
  <si>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</si>
  <si>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</si>
  <si>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</si>
  <si>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</si>
  <si>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</si>
  <si>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</si>
  <si>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</si>
  <si>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</si>
  <si>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</si>
  <si>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</si>
  <si>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</si>
  <si>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</si>
  <si>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</si>
  <si>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</si>
  <si>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</si>
  <si>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</si>
  <si>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</si>
  <si>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</si>
  <si>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</si>
  <si>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</si>
  <si>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</si>
  <si>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</si>
  <si>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</si>
  <si>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</si>
  <si>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</si>
  <si>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</si>
  <si>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</si>
  <si>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</si>
  <si>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</si>
  <si>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</si>
  <si>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</si>
  <si>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</si>
  <si>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</si>
  <si>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</si>
  <si>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</si>
  <si>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</si>
  <si>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</si>
  <si>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</si>
  <si>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</si>
  <si>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</si>
  <si>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</si>
  <si>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</si>
  <si>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</si>
  <si>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</si>
  <si>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</si>
  <si>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</si>
  <si>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</si>
  <si>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</si>
  <si>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</si>
  <si>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</si>
  <si>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</si>
  <si>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</si>
  <si>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</si>
  <si>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</si>
  <si>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</si>
  <si>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</si>
  <si>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</si>
  <si>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</si>
  <si>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</si>
  <si>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</si>
  <si>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</si>
  <si>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</si>
  <si>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</si>
  <si>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</si>
  <si>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</si>
  <si>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</si>
  <si>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</si>
  <si>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</si>
  <si>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</si>
  <si>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</si>
  <si>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</si>
  <si>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</si>
  <si>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</si>
  <si>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</si>
  <si>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</si>
  <si>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</si>
  <si>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</si>
  <si>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</si>
  <si>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</si>
  <si>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</si>
  <si>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</si>
  <si>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</si>
  <si>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</si>
  <si>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</si>
  <si>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</si>
  <si>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</si>
  <si>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</si>
  <si>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</si>
  <si>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</si>
  <si>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</si>
  <si>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</si>
  <si>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</si>
  <si>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</si>
  <si>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</si>
  <si>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</si>
  <si>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</si>
  <si>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</si>
  <si>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</si>
  <si>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</si>
  <si>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</si>
  <si>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</si>
  <si>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</si>
  <si>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</si>
  <si>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</si>
  <si>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</si>
  <si>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</si>
  <si>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</si>
  <si>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</si>
  <si>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</si>
  <si>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</si>
  <si>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</si>
  <si>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</si>
  <si>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</si>
  <si>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</si>
  <si>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</si>
  <si>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</si>
  <si>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</si>
  <si>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</si>
  <si>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</si>
  <si>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</si>
  <si>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</si>
  <si>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</si>
  <si>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</si>
  <si>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</si>
  <si>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</si>
  <si>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</si>
  <si>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</si>
  <si>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</si>
  <si>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</si>
  <si>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</si>
  <si>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</si>
  <si>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</si>
  <si>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</si>
  <si>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</si>
  <si>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</si>
  <si>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</si>
  <si>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</si>
  <si>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</si>
  <si>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</si>
  <si>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</si>
  <si>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</si>
  <si>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</si>
  <si>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</si>
  <si>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</si>
  <si>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</si>
  <si>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</si>
  <si>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</si>
  <si>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</si>
  <si>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</si>
  <si>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</si>
  <si>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</si>
  <si>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</si>
  <si>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</si>
  <si>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</si>
  <si>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</si>
  <si>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</si>
  <si>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</si>
  <si>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</si>
  <si>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</si>
  <si>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</si>
  <si>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</si>
  <si>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</si>
  <si>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</si>
  <si>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</si>
  <si>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</si>
  <si>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</si>
  <si>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</si>
  <si>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</si>
  <si>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</si>
  <si>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</si>
  <si>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</si>
  <si>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</si>
  <si>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</si>
  <si>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</si>
  <si>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</si>
  <si>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</si>
  <si>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</si>
  <si>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</si>
  <si>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</si>
  <si>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</si>
  <si>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</si>
  <si>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</si>
  <si>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</si>
  <si>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</si>
  <si>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</si>
  <si>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</si>
  <si>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</si>
  <si>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</si>
  <si>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</si>
  <si>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</si>
  <si>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</si>
  <si>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</si>
  <si>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</si>
  <si>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</si>
  <si>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</si>
  <si>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</si>
  <si>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</si>
  <si>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</si>
  <si>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</si>
  <si>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</si>
  <si>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</si>
  <si>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</si>
  <si>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</si>
  <si>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</si>
  <si>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</si>
  <si>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</si>
  <si>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</si>
  <si>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</si>
  <si>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</si>
  <si>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</si>
  <si>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</si>
  <si>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</si>
  <si>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</si>
  <si>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</si>
  <si>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</si>
  <si>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</si>
  <si>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</si>
  <si>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</si>
  <si>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</si>
  <si>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</si>
  <si>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</si>
  <si>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</si>
  <si>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</si>
  <si>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</si>
  <si>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</si>
  <si>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</si>
  <si>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</si>
  <si>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</si>
  <si>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</si>
  <si>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</si>
  <si>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</si>
  <si>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</si>
  <si>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</si>
  <si>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</si>
  <si>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</si>
  <si>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</si>
  <si>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</si>
  <si>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</si>
  <si>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</si>
  <si>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</si>
  <si>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</si>
  <si>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</si>
  <si>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</si>
  <si>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</si>
  <si>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</si>
  <si>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</si>
  <si>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</si>
  <si>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</si>
  <si>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</si>
  <si>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</si>
  <si>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</si>
  <si>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</si>
  <si>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</si>
  <si>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</si>
  <si>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</si>
  <si>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</si>
  <si>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</si>
  <si>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</si>
  <si>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</si>
  <si>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</si>
  <si>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</si>
  <si>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</si>
  <si>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</si>
  <si>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</si>
  <si>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</si>
  <si>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</si>
  <si>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</si>
  <si>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</si>
  <si>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</si>
  <si>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</si>
  <si>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</si>
  <si>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</si>
  <si>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</si>
  <si>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</si>
  <si>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</si>
  <si>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</si>
  <si>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</si>
  <si>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</si>
  <si>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</si>
  <si>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</si>
  <si>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</si>
  <si>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</si>
  <si>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</si>
  <si>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</si>
  <si>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</si>
  <si>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</si>
  <si>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</si>
  <si>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</si>
  <si>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</si>
  <si>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</si>
  <si>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</si>
  <si>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</si>
  <si>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</si>
  <si>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</si>
  <si>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</si>
  <si>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</si>
  <si>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</si>
  <si>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</si>
  <si>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</si>
  <si>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</si>
  <si>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</si>
  <si>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</si>
  <si>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</si>
  <si>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</si>
  <si>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</si>
  <si>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</si>
  <si>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</si>
  <si>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</si>
  <si>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</si>
  <si>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</si>
  <si>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</si>
  <si>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</si>
  <si>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</si>
  <si>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</si>
  <si>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</si>
  <si>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</si>
  <si>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</si>
  <si>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</si>
  <si>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</si>
  <si>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</si>
  <si>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</si>
  <si>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</si>
  <si>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</si>
  <si>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</si>
  <si>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</si>
  <si>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</si>
  <si>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</si>
  <si>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</si>
  <si>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</si>
  <si>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</si>
  <si>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</si>
  <si>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</si>
  <si>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</si>
  <si>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</si>
  <si>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</si>
  <si>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</si>
  <si>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</si>
  <si>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</si>
  <si>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</si>
  <si>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</si>
  <si>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</si>
  <si>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</si>
  <si>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</si>
  <si>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</si>
  <si>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</si>
  <si>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</si>
  <si>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</si>
  <si>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</si>
  <si>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</si>
  <si>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</si>
  <si>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</si>
  <si>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</si>
  <si>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</si>
  <si>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</si>
  <si>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</si>
  <si>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</si>
  <si>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</si>
  <si>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</si>
  <si>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</si>
  <si>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</si>
  <si>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</si>
  <si>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</si>
  <si>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</si>
  <si>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</si>
  <si>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</si>
  <si>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</si>
  <si>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</si>
  <si>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</si>
  <si>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</si>
  <si>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</si>
  <si>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</si>
  <si>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</si>
  <si>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</si>
  <si>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</si>
  <si>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</si>
  <si>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</si>
  <si>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</si>
  <si>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</si>
  <si>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</si>
  <si>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</si>
  <si>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</si>
  <si>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</si>
  <si>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</si>
  <si>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</si>
  <si>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</si>
  <si>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</si>
  <si>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</si>
  <si>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</si>
  <si>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</si>
  <si>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</si>
  <si>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</si>
  <si>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</si>
  <si>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</si>
  <si>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</si>
  <si>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</si>
  <si>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</si>
  <si>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</si>
  <si>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</si>
  <si>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</si>
  <si>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</si>
  <si>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</si>
  <si>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</si>
  <si>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</si>
  <si>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</si>
  <si>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</si>
  <si>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</si>
  <si>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</si>
  <si>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</si>
  <si>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</si>
  <si>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</si>
  <si>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</si>
  <si>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</si>
  <si>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</si>
  <si>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</si>
  <si>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</si>
  <si>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</si>
  <si>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</si>
  <si>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</si>
  <si>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</si>
  <si>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</si>
  <si>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</si>
  <si>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</si>
  <si>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</si>
  <si>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</si>
  <si>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</si>
  <si>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</si>
  <si>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</si>
  <si>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</si>
  <si>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</si>
  <si>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</si>
  <si>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</si>
  <si>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</si>
  <si>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</si>
  <si>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</si>
  <si>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</si>
  <si>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</si>
  <si>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</si>
  <si>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</si>
  <si>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</si>
  <si>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</si>
  <si>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</si>
  <si>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</si>
  <si>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</si>
  <si>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</si>
  <si>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</si>
  <si>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</si>
  <si>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</si>
  <si>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</si>
  <si>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</si>
  <si>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</si>
  <si>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</si>
  <si>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</si>
  <si>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</si>
  <si>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</si>
  <si>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</si>
  <si>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</si>
  <si>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</si>
  <si>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</si>
  <si>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</si>
  <si>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</si>
  <si>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</si>
  <si>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</si>
  <si>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</si>
  <si>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</si>
  <si>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</si>
  <si>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</si>
  <si>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</si>
  <si>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</si>
  <si>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</si>
  <si>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</si>
  <si>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</si>
  <si>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</si>
  <si>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</si>
  <si>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</si>
  <si>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</si>
  <si>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</si>
  <si>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</si>
  <si>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</si>
  <si>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</si>
  <si>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</si>
  <si>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</si>
  <si>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</si>
  <si>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</si>
  <si>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</si>
  <si>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</si>
  <si>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</si>
  <si>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</si>
  <si>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</si>
  <si>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</si>
  <si>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</si>
  <si>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</si>
  <si>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</si>
  <si>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</si>
  <si>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</si>
  <si>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</si>
  <si>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</si>
  <si>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</si>
  <si>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</si>
  <si>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</si>
  <si>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</si>
  <si>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</si>
  <si>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</si>
  <si>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</si>
  <si>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</si>
  <si>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</si>
  <si>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</si>
  <si>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</si>
  <si>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</si>
  <si>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</si>
  <si>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</si>
  <si>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</si>
  <si>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</si>
  <si>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</si>
  <si>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</si>
  <si>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</si>
  <si>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</si>
  <si>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</si>
  <si>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</si>
  <si>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</si>
  <si>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</si>
  <si>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</si>
  <si>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</si>
  <si>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</si>
  <si>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</si>
  <si>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</si>
  <si>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</si>
  <si>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</si>
  <si>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</si>
  <si>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</si>
  <si>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</si>
  <si>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</si>
  <si>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</si>
  <si>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</si>
  <si>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</si>
  <si>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</si>
  <si>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</si>
  <si>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</si>
  <si>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</si>
  <si>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</si>
  <si>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</si>
  <si>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</si>
  <si>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</si>
  <si>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</si>
  <si>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</si>
  <si>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</si>
  <si>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</si>
  <si>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</si>
  <si>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</si>
  <si>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</si>
  <si>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</si>
  <si>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</si>
  <si>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</si>
  <si>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</si>
  <si>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</si>
  <si>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</si>
  <si>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</si>
  <si>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</si>
  <si>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</si>
  <si>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</si>
  <si>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</si>
  <si>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</si>
  <si>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</si>
  <si>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</si>
  <si>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</si>
  <si>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</si>
  <si>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</si>
  <si>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</si>
  <si>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</si>
  <si>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</si>
  <si>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</si>
  <si>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</si>
  <si>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</si>
  <si>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</si>
  <si>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</si>
  <si>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</si>
  <si>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</si>
  <si>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</si>
  <si>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</si>
  <si>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</si>
  <si>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</si>
  <si>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</si>
  <si>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</si>
  <si>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</si>
  <si>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</si>
  <si>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</si>
  <si>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</si>
  <si>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</si>
  <si>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</si>
  <si>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</si>
  <si>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</si>
  <si>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</si>
  <si>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</si>
  <si>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</si>
  <si>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</si>
  <si>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</si>
  <si>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</si>
  <si>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</si>
  <si>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</si>
  <si>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</si>
  <si>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</si>
  <si>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</si>
  <si>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</si>
  <si>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</si>
  <si>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</si>
  <si>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</si>
  <si>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</si>
  <si>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</si>
  <si>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</si>
  <si>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</si>
  <si>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</si>
  <si>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</si>
  <si>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</si>
  <si>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</si>
  <si>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</si>
  <si>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</si>
  <si>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</si>
  <si>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</si>
  <si>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</si>
  <si>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</si>
  <si>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</si>
  <si>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</si>
  <si>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</si>
  <si>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</si>
  <si>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</si>
  <si>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</si>
  <si>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</si>
  <si>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</si>
  <si>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</si>
  <si>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</si>
  <si>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</si>
  <si>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</si>
  <si>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</si>
  <si>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</si>
  <si>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</si>
  <si>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</si>
  <si>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</si>
  <si>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</si>
  <si>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</si>
  <si>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</si>
  <si>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</si>
  <si>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</si>
  <si>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</si>
  <si>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</si>
  <si>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</si>
  <si>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</si>
  <si>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</si>
  <si>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</si>
  <si>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</si>
  <si>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</si>
  <si>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</si>
  <si>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</si>
  <si>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</si>
  <si>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</si>
  <si>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</si>
  <si>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</si>
  <si>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</si>
  <si>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</si>
  <si>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</si>
  <si>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</si>
  <si>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</si>
  <si>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</si>
  <si>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</si>
  <si>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</si>
  <si>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</si>
  <si>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</si>
  <si>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</si>
  <si>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</si>
  <si>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</si>
  <si>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</si>
  <si>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</si>
  <si>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</si>
  <si>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</si>
  <si>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</si>
  <si>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</si>
  <si>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</si>
  <si>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</si>
  <si>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</si>
  <si>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</si>
  <si>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</si>
  <si>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</si>
  <si>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</si>
  <si>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</si>
  <si>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</si>
  <si>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</si>
  <si>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</si>
  <si>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</si>
  <si>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</si>
  <si>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</si>
  <si>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</si>
  <si>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</si>
  <si>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</si>
  <si>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</si>
  <si>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</si>
  <si>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</si>
  <si>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</si>
  <si>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</si>
  <si>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</si>
  <si>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</si>
  <si>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</si>
  <si>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</si>
  <si>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</si>
  <si>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</si>
  <si>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</si>
  <si>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</si>
  <si>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</si>
  <si>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</si>
  <si>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</si>
  <si>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</si>
  <si>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</si>
  <si>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</si>
  <si>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</si>
  <si>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</si>
  <si>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</si>
  <si>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</si>
  <si>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</si>
  <si>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</si>
  <si>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</si>
  <si>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</si>
  <si>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</si>
  <si>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</si>
  <si>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</si>
  <si>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</si>
  <si>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</si>
  <si>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</si>
  <si>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</si>
  <si>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</si>
  <si>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</si>
  <si>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</si>
  <si>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</si>
  <si>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</si>
  <si>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</si>
  <si>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</si>
  <si>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</si>
  <si>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</si>
  <si>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</si>
  <si>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</si>
  <si>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</si>
  <si>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</si>
  <si>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</si>
  <si>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</si>
  <si>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</si>
  <si>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</si>
  <si>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</si>
  <si>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</si>
  <si>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</si>
  <si>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</si>
  <si>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</si>
  <si>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</si>
  <si>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</si>
  <si>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</si>
  <si>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</si>
  <si>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</si>
  <si>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</si>
  <si>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</si>
  <si>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</si>
  <si>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</si>
  <si>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</si>
  <si>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</si>
  <si>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</si>
  <si>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</si>
  <si>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</si>
  <si>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</si>
  <si>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</si>
  <si>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</si>
  <si>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</si>
  <si>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</si>
  <si>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</si>
  <si>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</si>
  <si>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</si>
  <si>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</si>
  <si>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</si>
  <si>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</si>
  <si>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</si>
  <si>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</si>
  <si>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</si>
  <si>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</si>
  <si>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</si>
  <si>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</si>
  <si>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</si>
  <si>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</si>
  <si>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</si>
  <si>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</si>
  <si>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</si>
  <si>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</si>
  <si>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</si>
  <si>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</si>
  <si>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</si>
  <si>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</si>
  <si>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</si>
  <si>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</si>
  <si>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</si>
  <si>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</si>
  <si>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</si>
  <si>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</si>
  <si>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</si>
  <si>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</si>
  <si>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</si>
  <si>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</si>
  <si>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</si>
  <si>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</si>
  <si>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</si>
  <si>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</si>
  <si>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</si>
  <si>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</si>
  <si>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</si>
  <si>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</si>
  <si>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</si>
  <si>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</si>
  <si>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</si>
  <si>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</si>
  <si>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</si>
  <si>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</si>
  <si>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</si>
  <si>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</si>
  <si>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</si>
  <si>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</si>
  <si>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</si>
  <si>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</si>
  <si>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</si>
  <si>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</si>
  <si>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</si>
  <si>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</si>
  <si>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</si>
  <si>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</si>
  <si>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</si>
  <si>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</si>
  <si>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</si>
  <si>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</si>
  <si>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</si>
  <si>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</si>
  <si>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</si>
  <si>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</si>
  <si>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</si>
  <si>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</si>
  <si>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</si>
  <si>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</si>
  <si>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</si>
  <si>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</si>
  <si>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</si>
  <si>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</si>
  <si>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</si>
  <si>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</si>
  <si>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</si>
  <si>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</si>
  <si>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</si>
  <si>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</si>
  <si>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</si>
  <si>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</si>
  <si>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</si>
  <si>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</si>
  <si>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</si>
  <si>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</si>
  <si>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</si>
  <si>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</si>
  <si>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</si>
  <si>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</si>
  <si>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</si>
  <si>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</si>
  <si>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</si>
  <si>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</si>
  <si>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</si>
  <si>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</si>
  <si>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</si>
  <si>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</si>
  <si>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</si>
  <si>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</si>
  <si>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</si>
  <si>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</si>
  <si>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</si>
  <si>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</si>
  <si>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</si>
  <si>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</si>
  <si>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</si>
  <si>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</si>
  <si>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</si>
  <si>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</si>
  <si>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</si>
  <si>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</si>
  <si>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</si>
  <si>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</si>
  <si>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</si>
  <si>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</si>
  <si>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</si>
  <si>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</si>
  <si>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</si>
  <si>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</si>
  <si>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</si>
  <si>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</si>
  <si>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</si>
  <si>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</si>
  <si>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</si>
  <si>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</si>
  <si>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</si>
  <si>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</si>
  <si>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</si>
  <si>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</si>
  <si>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</si>
  <si>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</si>
  <si>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</si>
  <si>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</si>
  <si>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</si>
  <si>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</si>
  <si>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</si>
  <si>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</si>
  <si>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</si>
  <si>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</si>
  <si>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</si>
  <si>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</si>
  <si>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</si>
  <si>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</si>
  <si>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</si>
  <si>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</si>
  <si>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</si>
  <si>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</si>
  <si>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</si>
  <si>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</si>
  <si>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</si>
  <si>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</si>
  <si>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</si>
  <si>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</si>
  <si>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</si>
  <si>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</si>
  <si>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</si>
  <si>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</si>
  <si>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</si>
  <si>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</si>
  <si>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</si>
  <si>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</si>
  <si>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</si>
  <si>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</si>
  <si>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</si>
  <si>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</si>
  <si>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</si>
  <si>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</si>
  <si>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</si>
  <si>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</si>
  <si>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</si>
  <si>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</si>
  <si>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</si>
  <si>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</si>
  <si>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</si>
  <si>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</si>
  <si>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</si>
  <si>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</si>
  <si>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</si>
  <si>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</si>
  <si>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</si>
  <si>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</si>
  <si>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</si>
  <si>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</si>
  <si>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</si>
  <si>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</si>
  <si>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</si>
  <si>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</si>
  <si>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</si>
  <si>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</si>
  <si>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</si>
  <si>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</si>
  <si>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</si>
  <si>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</si>
  <si>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</si>
  <si>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</si>
  <si>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</si>
  <si>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</si>
  <si>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</si>
  <si>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</si>
  <si>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</si>
  <si>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</si>
  <si>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</si>
  <si>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</si>
  <si>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</si>
  <si>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</si>
  <si>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</si>
  <si>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</si>
  <si>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</si>
  <si>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</si>
  <si>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</si>
  <si>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</si>
  <si>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</si>
  <si>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</si>
  <si>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</si>
  <si>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</si>
  <si>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</si>
  <si>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</si>
  <si>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</si>
  <si>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</si>
  <si>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</si>
  <si>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</si>
  <si>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</si>
  <si>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</si>
  <si>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</si>
  <si>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</si>
  <si>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</si>
  <si>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</si>
  <si>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</si>
  <si>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</si>
  <si>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</si>
  <si>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</si>
  <si>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</si>
  <si>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</si>
  <si>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</si>
  <si>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</si>
  <si>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</si>
  <si>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</si>
  <si>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</si>
  <si>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</si>
  <si>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</si>
  <si>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</si>
  <si>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</si>
  <si>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</si>
  <si>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</si>
  <si>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</si>
  <si>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</si>
  <si>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</si>
  <si>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</si>
  <si>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</si>
  <si>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</si>
  <si>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</si>
  <si>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</si>
  <si>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</si>
  <si>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</si>
  <si>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</si>
  <si>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</si>
  <si>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</si>
  <si>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</si>
  <si>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</si>
  <si>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</si>
  <si>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</si>
  <si>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</si>
  <si>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</si>
  <si>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</si>
  <si>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</si>
  <si>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</si>
  <si>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</si>
  <si>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</si>
  <si>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</si>
  <si>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</si>
  <si>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</si>
  <si>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</si>
  <si>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</si>
  <si>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</si>
  <si>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</si>
  <si>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</si>
  <si>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</si>
  <si>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</si>
  <si>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</si>
  <si>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</si>
  <si>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</si>
  <si>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</si>
  <si>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</si>
  <si>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</si>
  <si>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</si>
  <si>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</si>
  <si>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</si>
  <si>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</si>
  <si>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</si>
  <si>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</si>
  <si>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</si>
  <si>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</si>
  <si>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</si>
  <si>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</si>
  <si>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</si>
  <si>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</si>
  <si>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</si>
  <si>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</si>
  <si>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</si>
  <si>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</si>
  <si>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</si>
  <si>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</si>
  <si>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</si>
  <si>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</si>
  <si>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</si>
  <si>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</si>
  <si>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</si>
  <si>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</si>
  <si>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</si>
  <si>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</si>
  <si>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</si>
  <si>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</si>
  <si>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</si>
  <si>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</si>
  <si>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</si>
  <si>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</si>
  <si>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</si>
  <si>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</si>
  <si>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</si>
  <si>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</si>
  <si>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</si>
  <si>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</si>
  <si>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</si>
  <si>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</si>
  <si>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</si>
  <si>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</si>
  <si>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</si>
  <si>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</si>
  <si>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</si>
  <si>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</si>
  <si>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</si>
  <si>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</si>
  <si>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</si>
  <si>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</si>
  <si>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</si>
  <si>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</si>
  <si>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</si>
  <si>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</si>
  <si>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</si>
  <si>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</si>
  <si>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</si>
  <si>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</si>
  <si>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</si>
  <si>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</si>
  <si>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</si>
  <si>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</si>
  <si>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</si>
  <si>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</si>
  <si>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</si>
  <si>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</si>
  <si>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</si>
  <si>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</si>
  <si>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</si>
  <si>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</si>
  <si>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</si>
  <si>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</si>
  <si>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</si>
  <si>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</si>
  <si>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</si>
  <si>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</si>
  <si>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</si>
  <si>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</si>
  <si>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</si>
  <si>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</si>
  <si>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</si>
  <si>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</si>
  <si>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</si>
  <si>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</si>
  <si>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</si>
  <si>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</si>
  <si>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</si>
  <si>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</si>
  <si>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</si>
  <si>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</si>
  <si>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</si>
  <si>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</si>
  <si>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</si>
  <si>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</si>
  <si>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</si>
  <si>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</si>
  <si>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</si>
  <si>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</si>
  <si>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</si>
  <si>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</si>
  <si>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</si>
  <si>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</si>
  <si>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</si>
  <si>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</si>
  <si>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</si>
  <si>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</si>
  <si>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</si>
  <si>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</si>
  <si>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</si>
  <si>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</si>
  <si>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</si>
  <si>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</si>
  <si>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</si>
  <si>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</si>
  <si>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</si>
  <si>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</si>
  <si>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</si>
  <si>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</si>
  <si>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</si>
  <si>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</si>
  <si>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</si>
  <si>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</si>
  <si>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</si>
  <si>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</si>
  <si>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</si>
  <si>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</si>
  <si>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</si>
  <si>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</si>
  <si>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</si>
  <si>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</si>
  <si>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</si>
  <si>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</si>
  <si>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</si>
  <si>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</si>
  <si>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</si>
  <si>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</si>
  <si>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</si>
  <si>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</si>
  <si>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</si>
  <si>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</si>
  <si>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</si>
  <si>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</si>
  <si>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</si>
  <si>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</si>
  <si>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</si>
  <si>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</si>
  <si>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</si>
  <si>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</si>
  <si>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</si>
  <si>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</si>
  <si>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</si>
  <si>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</si>
  <si>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</si>
  <si>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</si>
  <si>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</si>
  <si>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</si>
  <si>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</si>
  <si>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</si>
  <si>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</si>
  <si>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</si>
  <si>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</si>
  <si>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</si>
  <si>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</si>
  <si>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</si>
  <si>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</si>
  <si>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</si>
  <si>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</si>
  <si>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</si>
  <si>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</si>
  <si>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</si>
  <si>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</si>
  <si>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</si>
  <si>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</si>
  <si>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</si>
  <si>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</si>
  <si>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</si>
  <si>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</si>
  <si>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</si>
  <si>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</si>
  <si>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</si>
  <si>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</si>
  <si>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</si>
  <si>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</si>
  <si>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</si>
  <si>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</si>
  <si>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</si>
  <si>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</si>
  <si>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</si>
  <si>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</si>
  <si>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</si>
  <si>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</si>
  <si>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</si>
  <si>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</si>
  <si>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</si>
  <si>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</si>
  <si>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</si>
  <si>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</si>
  <si>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</si>
  <si>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</si>
  <si>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</si>
  <si>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</si>
  <si>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</si>
  <si>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</si>
  <si>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</si>
  <si>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</si>
  <si>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</si>
  <si>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</si>
  <si>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</si>
  <si>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</si>
  <si>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</si>
  <si>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</si>
  <si>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</si>
  <si>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</si>
  <si>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</si>
  <si>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</si>
  <si>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</si>
  <si>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</si>
  <si>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</si>
  <si>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</si>
  <si>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</si>
  <si>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</si>
  <si>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</si>
  <si>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</si>
  <si>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</si>
  <si>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</si>
  <si>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</si>
  <si>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</si>
  <si>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</si>
  <si>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</si>
  <si>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</si>
  <si>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</si>
  <si>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</si>
  <si>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</si>
  <si>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</si>
  <si>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</si>
  <si>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</si>
  <si>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</si>
  <si>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</si>
  <si>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</si>
  <si>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</si>
  <si>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</si>
  <si>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</si>
  <si>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</si>
  <si>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</si>
  <si>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</si>
  <si>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</si>
  <si>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</si>
  <si>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</si>
  <si>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</si>
  <si>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</si>
  <si>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</si>
  <si>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</si>
  <si>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</si>
  <si>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</si>
  <si>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</si>
  <si>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</si>
  <si>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</si>
  <si>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</si>
  <si>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</si>
  <si>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</si>
  <si>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</si>
  <si>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</si>
  <si>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</si>
  <si>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</si>
  <si>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</si>
  <si>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</si>
  <si>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</si>
  <si>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</si>
  <si>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</si>
  <si>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</si>
  <si>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</si>
  <si>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</si>
  <si>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</si>
  <si>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</si>
  <si>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</si>
  <si>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</si>
  <si>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</si>
  <si>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</si>
  <si>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</si>
  <si>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</si>
  <si>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</si>
  <si>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</si>
  <si>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</si>
  <si>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</si>
  <si>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</si>
  <si>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</si>
  <si>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</si>
  <si>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</si>
  <si>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</si>
  <si>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</si>
  <si>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</si>
  <si>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</si>
  <si>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</si>
  <si>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</si>
  <si>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</si>
  <si>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</si>
  <si>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</si>
  <si>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</si>
  <si>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</si>
  <si>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</si>
  <si>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</si>
  <si>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</si>
  <si>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</si>
  <si>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</si>
  <si>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</si>
  <si>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</si>
  <si>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</si>
  <si>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</si>
  <si>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</si>
  <si>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</si>
  <si>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</si>
  <si>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</si>
  <si>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</si>
  <si>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</si>
  <si>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</si>
  <si>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</si>
  <si>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</si>
  <si>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</si>
  <si>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</si>
  <si>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</si>
  <si>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</si>
  <si>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</si>
  <si>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</si>
  <si>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</si>
  <si>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</si>
  <si>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</si>
  <si>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</si>
  <si>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</si>
  <si>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</si>
  <si>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</si>
  <si>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</si>
  <si>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</si>
  <si>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</si>
  <si>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</si>
  <si>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</si>
  <si>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</si>
  <si>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</si>
  <si>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</si>
  <si>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</si>
  <si>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</si>
  <si>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</si>
  <si>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</si>
  <si>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</si>
  <si>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</si>
  <si>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</si>
  <si>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</si>
  <si>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</si>
  <si>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</si>
  <si>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</si>
  <si>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</si>
  <si>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</si>
  <si>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</si>
  <si>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</si>
  <si>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</si>
  <si>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</si>
  <si>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</si>
  <si>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</si>
  <si>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</si>
  <si>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</si>
  <si>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</si>
  <si>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</si>
  <si>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</si>
  <si>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</si>
  <si>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</si>
  <si>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</si>
  <si>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</si>
  <si>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</si>
  <si>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</si>
  <si>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</si>
  <si>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</si>
  <si>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</si>
  <si>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</si>
  <si>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</si>
  <si>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</si>
  <si>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</si>
  <si>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</si>
  <si>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</si>
  <si>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</si>
  <si>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</si>
  <si>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</si>
  <si>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</si>
  <si>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</si>
  <si>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</si>
  <si>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</si>
  <si>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</si>
  <si>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</si>
  <si>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</si>
  <si>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</si>
  <si>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</si>
  <si>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</si>
  <si>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</si>
  <si>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</si>
  <si>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</si>
  <si>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</si>
  <si>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</si>
  <si>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</si>
  <si>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</si>
  <si>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</si>
  <si>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</si>
  <si>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</si>
  <si>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</si>
  <si>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</si>
  <si>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</si>
  <si>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</si>
  <si>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</si>
  <si>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</si>
  <si>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</si>
  <si>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</si>
  <si>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</si>
  <si>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</si>
  <si>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</si>
  <si>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</si>
  <si>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</si>
  <si>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</si>
  <si>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</si>
  <si>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</si>
  <si>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</si>
  <si>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</si>
  <si>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</si>
  <si>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</si>
  <si>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</si>
  <si>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</si>
  <si>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</si>
  <si>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</si>
  <si>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</si>
  <si>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</si>
  <si>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</si>
  <si>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</si>
  <si>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</si>
  <si>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</si>
  <si>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</si>
  <si>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</si>
  <si>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</si>
  <si>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</si>
  <si>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</si>
  <si>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</si>
  <si>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</si>
  <si>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</si>
  <si>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</si>
  <si>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</si>
  <si>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</si>
  <si>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</si>
  <si>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</si>
  <si>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</si>
  <si>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</si>
  <si>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</si>
  <si>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</si>
  <si>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</si>
  <si>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</si>
  <si>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</si>
  <si>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</si>
  <si>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</si>
  <si>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</si>
  <si>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</si>
  <si>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</si>
  <si>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</si>
  <si>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</si>
  <si>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</si>
  <si>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</si>
  <si>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</si>
  <si>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</si>
  <si>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</si>
  <si>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</si>
  <si>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</si>
  <si>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</si>
  <si>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</si>
  <si>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</si>
  <si>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</si>
  <si>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</si>
  <si>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</si>
  <si>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</si>
  <si>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</si>
  <si>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</si>
  <si>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</si>
  <si>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</si>
  <si>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</si>
  <si>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</si>
  <si>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</si>
  <si>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</si>
  <si>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</si>
  <si>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</si>
  <si>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</si>
  <si>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</si>
  <si>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</si>
  <si>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</si>
  <si>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</si>
  <si>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</si>
  <si>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</si>
  <si>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</si>
  <si>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</si>
  <si>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</si>
  <si>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</si>
  <si>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</si>
  <si>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</si>
  <si>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</si>
  <si>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</si>
  <si>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</si>
  <si>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</si>
  <si>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</si>
  <si>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</si>
  <si>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</si>
  <si>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</si>
  <si>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</si>
  <si>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</si>
  <si>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</si>
  <si>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</si>
  <si>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</si>
  <si>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</si>
  <si>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</si>
  <si>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</si>
  <si>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</si>
  <si>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</si>
  <si>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</si>
  <si>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</si>
  <si>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</si>
  <si>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</si>
  <si>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</si>
  <si>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</si>
  <si>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</si>
  <si>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</si>
  <si>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</si>
  <si>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</si>
  <si>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</si>
  <si>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</si>
  <si>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</si>
  <si>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</si>
  <si>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</si>
  <si>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</si>
  <si>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</si>
  <si>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</si>
  <si>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</si>
  <si>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</si>
  <si>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</si>
  <si>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</si>
  <si>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</si>
  <si>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</si>
  <si>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</si>
  <si>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</si>
  <si>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</si>
  <si>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</si>
  <si>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</si>
  <si>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</si>
  <si>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</si>
  <si>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</si>
  <si>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</si>
  <si>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</si>
  <si>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</si>
  <si>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</si>
  <si>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</si>
  <si>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</si>
  <si>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</si>
  <si>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</si>
  <si>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</si>
  <si>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</si>
  <si>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</si>
  <si>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</si>
  <si>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</si>
  <si>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</si>
  <si>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</si>
  <si>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</si>
  <si>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</si>
  <si>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</si>
  <si>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</si>
  <si>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</si>
  <si>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</si>
  <si>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</si>
  <si>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</si>
  <si>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</si>
  <si>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</si>
  <si>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</si>
  <si>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</si>
  <si>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</si>
  <si>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</si>
  <si>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</si>
  <si>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</si>
  <si>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</si>
  <si>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</si>
  <si>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</si>
  <si>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</si>
  <si>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</si>
  <si>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</si>
  <si>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</si>
  <si>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</si>
  <si>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</si>
  <si>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</si>
  <si>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</si>
  <si>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</si>
  <si>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</si>
  <si>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</si>
  <si>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</si>
  <si>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</si>
  <si>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</si>
  <si>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</si>
  <si>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</si>
  <si>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</si>
  <si>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</si>
  <si>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</si>
  <si>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</si>
  <si>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</si>
  <si>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</si>
  <si>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</si>
  <si>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</si>
  <si>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</si>
  <si>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</si>
  <si>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</si>
  <si>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</si>
  <si>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</si>
  <si>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</si>
  <si>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</si>
  <si>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</si>
  <si>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</si>
  <si>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</si>
  <si>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</si>
  <si>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</si>
  <si>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</si>
  <si>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</si>
  <si>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</si>
  <si>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</si>
  <si>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</si>
  <si>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</si>
  <si>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</si>
  <si>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</si>
  <si>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</si>
  <si>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</si>
  <si>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</si>
  <si>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</si>
  <si>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</si>
  <si>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</si>
  <si>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</si>
  <si>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</si>
  <si>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</si>
  <si>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</si>
  <si>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</si>
  <si>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</si>
  <si>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</si>
  <si>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</si>
  <si>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</si>
  <si>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</si>
  <si>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</si>
  <si>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</si>
  <si>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</si>
  <si>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</si>
  <si>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</si>
  <si>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</si>
  <si>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</si>
  <si>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</si>
  <si>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</si>
  <si>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</si>
  <si>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</si>
  <si>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</si>
  <si>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</si>
  <si>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</si>
  <si>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</si>
  <si>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</si>
  <si>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</si>
  <si>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</si>
  <si>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</si>
  <si>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</si>
  <si>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</si>
  <si>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</si>
  <si>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</si>
  <si>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</si>
  <si>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</si>
  <si>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</si>
  <si>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</si>
  <si>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</si>
  <si>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</si>
  <si>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</si>
  <si>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</si>
  <si>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</si>
  <si>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</si>
  <si>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</si>
  <si>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</si>
  <si>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</si>
  <si>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</si>
  <si>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</si>
  <si>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</si>
  <si>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</si>
  <si>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</si>
  <si>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</si>
  <si>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</si>
  <si>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</si>
  <si>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</si>
  <si>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</si>
  <si>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</si>
  <si>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</si>
  <si>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</si>
  <si>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</si>
  <si>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</si>
  <si>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</si>
  <si>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</si>
  <si>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</si>
  <si>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</si>
  <si>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</si>
  <si>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</si>
  <si>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</si>
  <si>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</si>
  <si>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</si>
  <si>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</si>
  <si>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</si>
  <si>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</si>
  <si>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</si>
  <si>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</si>
  <si>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</si>
  <si>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</si>
  <si>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</si>
  <si>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</si>
  <si>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</si>
  <si>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</si>
  <si>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</si>
  <si>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</si>
  <si>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</si>
  <si>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</si>
  <si>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</si>
  <si>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</si>
  <si>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</si>
  <si>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</si>
  <si>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</si>
  <si>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</si>
  <si>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</si>
  <si>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</si>
  <si>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</si>
  <si>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</si>
  <si>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</si>
  <si>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</si>
  <si>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</si>
  <si>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</si>
  <si>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</si>
  <si>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</si>
  <si>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</si>
  <si>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</si>
  <si>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</si>
  <si>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</si>
  <si>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</si>
  <si>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</si>
  <si>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</si>
  <si>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</si>
  <si>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</si>
  <si>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</si>
  <si>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</si>
  <si>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</si>
  <si>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</si>
  <si>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</si>
  <si>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</si>
  <si>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</si>
  <si>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</si>
  <si>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</si>
  <si>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</si>
  <si>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</si>
  <si>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</si>
  <si>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</si>
  <si>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</si>
  <si>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</si>
  <si>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</si>
  <si>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</si>
  <si>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</si>
  <si>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</si>
  <si>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</si>
  <si>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</si>
  <si>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</si>
  <si>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</si>
  <si>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</si>
  <si>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</si>
  <si>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</si>
  <si>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</si>
  <si>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</si>
  <si>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</si>
  <si>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</si>
  <si>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</si>
  <si>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</si>
  <si>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</si>
  <si>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</si>
  <si>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</si>
  <si>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</si>
  <si>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</si>
  <si>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</si>
  <si>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</si>
  <si>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</si>
  <si>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</si>
  <si>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</si>
  <si>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</si>
  <si>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</si>
  <si>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</si>
  <si>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</si>
  <si>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</si>
  <si>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</si>
  <si>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</si>
  <si>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</si>
  <si>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</si>
  <si>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</si>
  <si>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</si>
  <si>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</si>
  <si>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</si>
  <si>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</si>
  <si>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</si>
  <si>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</si>
  <si>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</si>
  <si>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</si>
  <si>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</si>
  <si>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</si>
  <si>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</si>
  <si>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</si>
  <si>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</si>
  <si>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</si>
  <si>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</si>
  <si>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</si>
  <si>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</si>
  <si>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</si>
  <si>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</si>
  <si>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</si>
  <si>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</si>
  <si>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</si>
  <si>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</si>
  <si>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</si>
  <si>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</si>
  <si>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</si>
  <si>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</si>
  <si>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</si>
  <si>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</si>
  <si>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</si>
  <si>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</si>
  <si>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</si>
  <si>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</si>
  <si>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</si>
  <si>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</si>
  <si>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</si>
  <si>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</si>
  <si>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</si>
  <si>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</si>
  <si>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</si>
  <si>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</si>
  <si>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</si>
  <si>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</si>
  <si>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</si>
  <si>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</si>
  <si>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</si>
  <si>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</si>
  <si>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</si>
  <si>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</si>
  <si>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</si>
  <si>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</si>
  <si>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</si>
  <si>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</si>
  <si>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</si>
  <si>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</si>
  <si>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</si>
  <si>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</si>
  <si>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</si>
  <si>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</si>
  <si>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</si>
  <si>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</si>
  <si>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</si>
  <si>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</si>
  <si>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</si>
  <si>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</si>
  <si>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</si>
  <si>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</si>
  <si>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</si>
  <si>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</si>
  <si>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</si>
  <si>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</si>
  <si>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</si>
  <si>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</si>
  <si>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</si>
  <si>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</si>
  <si>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</si>
  <si>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</si>
  <si>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</si>
  <si>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</si>
  <si>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</si>
  <si>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</si>
  <si>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</si>
  <si>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</si>
  <si>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</si>
  <si>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</si>
  <si>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</si>
  <si>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</si>
  <si>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</si>
  <si>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</si>
  <si>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</si>
  <si>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</si>
  <si>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</si>
  <si>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</si>
  <si>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</si>
  <si>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</si>
  <si>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</si>
  <si>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</si>
  <si>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</si>
  <si>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</si>
  <si>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</si>
  <si>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</si>
  <si>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</si>
  <si>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</si>
  <si>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</si>
  <si>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</si>
  <si>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</si>
  <si>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</si>
  <si>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</si>
  <si>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</si>
  <si>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</si>
  <si>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</si>
  <si>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</si>
  <si>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</si>
  <si>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</si>
  <si>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</si>
  <si>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</si>
  <si>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</si>
  <si>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</si>
  <si>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</si>
  <si>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</si>
  <si>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</si>
  <si>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</si>
  <si>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</si>
  <si>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</si>
  <si>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</si>
  <si>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</si>
  <si>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</si>
  <si>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</si>
  <si>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</si>
  <si>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</si>
  <si>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</si>
  <si>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</si>
  <si>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</si>
  <si>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</si>
  <si>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</si>
  <si>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</si>
  <si>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</si>
  <si>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</si>
  <si>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</si>
  <si>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</si>
  <si>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</si>
  <si>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</si>
  <si>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</si>
  <si>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</si>
  <si>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</si>
  <si>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</si>
  <si>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</si>
  <si>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</si>
  <si>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</si>
  <si>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</si>
  <si>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</si>
  <si>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</si>
  <si>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</si>
  <si>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</si>
  <si>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</si>
  <si>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</si>
  <si>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</si>
  <si>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</si>
  <si>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</si>
  <si>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</si>
  <si>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</si>
  <si>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</si>
  <si>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</si>
  <si>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</si>
  <si>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</si>
  <si>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</si>
  <si>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</si>
  <si>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</si>
  <si>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</si>
  <si>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</si>
  <si>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</si>
  <si>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</si>
  <si>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</si>
  <si>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</si>
  <si>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</si>
  <si>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</si>
  <si>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</si>
  <si>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</si>
  <si>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</si>
  <si>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</si>
  <si>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</si>
  <si>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</si>
  <si>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</si>
  <si>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</si>
  <si>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</si>
  <si>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</si>
  <si>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</si>
  <si>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</si>
  <si>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</si>
  <si>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</si>
  <si>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</si>
  <si>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</si>
  <si>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</si>
  <si>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</si>
  <si>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</si>
  <si>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</si>
  <si>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</si>
  <si>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</si>
  <si>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</si>
  <si>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</si>
  <si>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</si>
  <si>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</si>
  <si>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</si>
  <si>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</si>
  <si>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</si>
  <si>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</si>
  <si>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</si>
  <si>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</si>
  <si>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</si>
  <si>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</si>
  <si>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</si>
  <si>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</si>
  <si>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</si>
  <si>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</si>
  <si>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</si>
  <si>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</si>
  <si>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</si>
  <si>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</si>
  <si>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</si>
  <si>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</si>
  <si>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</si>
  <si>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</si>
  <si>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</si>
  <si>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</si>
  <si>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</si>
  <si>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</si>
  <si>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</si>
  <si>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</si>
  <si>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</si>
  <si>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</si>
  <si>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</si>
  <si>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</si>
  <si>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</si>
  <si>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</si>
  <si>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</si>
  <si>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</si>
  <si>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</si>
  <si>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</si>
  <si>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</si>
  <si>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</si>
  <si>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</si>
  <si>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</si>
  <si>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</si>
  <si>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</si>
  <si>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</si>
  <si>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</si>
  <si>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</si>
  <si>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</si>
  <si>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</si>
  <si>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</si>
  <si>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</si>
  <si>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</si>
  <si>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</si>
  <si>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</si>
  <si>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</si>
  <si>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</si>
  <si>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</si>
  <si>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</si>
  <si>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</si>
  <si>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</si>
  <si>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</si>
  <si>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</si>
  <si>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</si>
  <si>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</si>
  <si>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</si>
  <si>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</si>
  <si>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</si>
  <si>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</si>
  <si>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</si>
  <si>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</si>
  <si>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</si>
  <si>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</si>
  <si>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</si>
  <si>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</si>
  <si>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</si>
  <si>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</si>
  <si>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</si>
  <si>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</si>
  <si>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</si>
  <si>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</si>
  <si>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</si>
  <si>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</si>
  <si>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</si>
  <si>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</si>
  <si>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</si>
  <si>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</si>
  <si>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</si>
  <si>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</si>
  <si>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</si>
  <si>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</si>
  <si>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</si>
  <si>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</si>
  <si>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</si>
  <si>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</si>
  <si>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</si>
  <si>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</si>
  <si>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</si>
  <si>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</si>
  <si>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</si>
  <si>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</si>
  <si>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</si>
  <si>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</si>
  <si>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</si>
  <si>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</si>
  <si>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</si>
  <si>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</si>
  <si>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</si>
  <si>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</si>
  <si>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</si>
  <si>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</si>
  <si>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</si>
  <si>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</si>
  <si>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</si>
  <si>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</si>
  <si>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</si>
  <si>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</si>
  <si>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</si>
  <si>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</si>
  <si>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</si>
  <si>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</si>
  <si>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</si>
  <si>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</si>
  <si>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</si>
  <si>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</si>
  <si>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</si>
  <si>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</si>
  <si>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</si>
  <si>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</si>
  <si>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</si>
  <si>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</si>
  <si>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</si>
  <si>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</si>
  <si>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</si>
  <si>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</si>
  <si>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</si>
  <si>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</si>
  <si>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</si>
  <si>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</si>
  <si>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</si>
  <si>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</si>
  <si>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</si>
  <si>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</si>
  <si>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</si>
  <si>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</si>
  <si>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</si>
  <si>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</si>
  <si>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</si>
  <si>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</si>
  <si>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</si>
  <si>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</si>
  <si>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</si>
  <si>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</si>
  <si>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</si>
  <si>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</si>
  <si>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</si>
  <si>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</si>
  <si>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</si>
  <si>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</si>
  <si>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</si>
  <si>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</si>
  <si>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</si>
  <si>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</si>
  <si>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</si>
  <si>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</si>
  <si>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</si>
  <si>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</si>
  <si>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</si>
  <si>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</si>
  <si>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</si>
  <si>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</si>
  <si>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</si>
  <si>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</si>
  <si>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</si>
  <si>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</si>
  <si>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</si>
  <si>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</si>
  <si>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</si>
  <si>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</si>
  <si>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</si>
  <si>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</si>
  <si>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</si>
  <si>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</si>
  <si>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</si>
  <si>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</si>
  <si>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</si>
  <si>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</si>
  <si>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</si>
  <si>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</si>
  <si>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</si>
  <si>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</si>
  <si>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</si>
  <si>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</si>
  <si>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</si>
  <si>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</si>
  <si>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</si>
  <si>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</si>
  <si>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</si>
  <si>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</si>
  <si>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</si>
  <si>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</si>
  <si>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</si>
  <si>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</si>
  <si>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</si>
  <si>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</si>
  <si>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</si>
  <si>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</si>
  <si>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</si>
  <si>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</si>
  <si>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</si>
  <si>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</si>
  <si>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</si>
  <si>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</si>
  <si>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</si>
  <si>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</si>
  <si>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</si>
  <si>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</si>
  <si>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</si>
  <si>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</si>
  <si>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</si>
  <si>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</si>
  <si>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</si>
  <si>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</si>
  <si>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</si>
  <si>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</si>
  <si>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</si>
  <si>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</si>
  <si>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</si>
  <si>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</si>
  <si>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</si>
  <si>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</si>
  <si>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</si>
  <si>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</si>
  <si>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</si>
  <si>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</si>
  <si>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</si>
  <si>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</si>
  <si>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</si>
  <si>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</si>
  <si>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</si>
  <si>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</si>
  <si>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</si>
  <si>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</si>
  <si>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</si>
  <si>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</si>
  <si>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</si>
  <si>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</si>
  <si>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</si>
  <si>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</si>
  <si>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</si>
  <si>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</si>
  <si>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</si>
  <si>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</si>
  <si>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</si>
  <si>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</si>
  <si>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</si>
  <si>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</si>
  <si>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</si>
  <si>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</si>
  <si>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</si>
  <si>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</si>
  <si>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</si>
  <si>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</si>
  <si>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</si>
  <si>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</si>
  <si>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</si>
  <si>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</si>
  <si>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</si>
  <si>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</si>
  <si>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</si>
  <si>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</si>
  <si>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</si>
  <si>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</si>
  <si>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</si>
  <si>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</si>
  <si>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</si>
  <si>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</si>
  <si>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</si>
  <si>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</si>
  <si>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</si>
  <si>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</si>
  <si>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</si>
  <si>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</si>
  <si>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</si>
  <si>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</si>
  <si>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</si>
  <si>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</si>
  <si>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</si>
  <si>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</si>
  <si>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</si>
  <si>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</si>
  <si>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</si>
  <si>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</si>
  <si>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</si>
  <si>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</si>
  <si>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</si>
  <si>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</si>
  <si>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</si>
  <si>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</si>
  <si>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</si>
  <si>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</si>
  <si>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</si>
  <si>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</si>
  <si>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</si>
  <si>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</si>
  <si>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</si>
  <si>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</si>
  <si>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</si>
  <si>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</si>
  <si>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</si>
  <si>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</si>
  <si>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</si>
  <si>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</si>
  <si>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</si>
  <si>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</si>
  <si>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</si>
  <si>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</si>
  <si>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</si>
  <si>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</si>
  <si>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</si>
  <si>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</si>
  <si>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</si>
  <si>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</si>
  <si>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</si>
  <si>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</si>
  <si>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</si>
  <si>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</si>
  <si>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</si>
  <si>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</si>
  <si>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</si>
  <si>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</si>
  <si>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</si>
  <si>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</si>
  <si>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</si>
  <si>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</si>
  <si>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</si>
  <si>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</si>
  <si>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</si>
  <si>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</si>
  <si>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</si>
  <si>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</si>
  <si>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</si>
  <si>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</si>
  <si>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</si>
  <si>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</si>
  <si>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</si>
  <si>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</si>
  <si>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</si>
  <si>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</si>
  <si>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</si>
  <si>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</si>
  <si>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</si>
  <si>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</si>
  <si>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</si>
  <si>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</si>
  <si>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</si>
  <si>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</si>
  <si>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</si>
  <si>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</si>
  <si>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</si>
  <si>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</si>
  <si>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</si>
  <si>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</si>
  <si>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</si>
  <si>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</si>
  <si>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</si>
  <si>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</si>
  <si>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</si>
  <si>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</si>
  <si>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</si>
  <si>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</si>
  <si>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</si>
  <si>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</si>
  <si>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</si>
  <si>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</si>
  <si>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</si>
  <si>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</si>
  <si>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</si>
  <si>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</si>
  <si>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</si>
  <si>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</si>
  <si>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</si>
  <si>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</si>
  <si>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</si>
  <si>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</si>
  <si>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</si>
  <si>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</si>
  <si>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</si>
  <si>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</si>
  <si>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</si>
  <si>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</si>
  <si>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</si>
  <si>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</si>
  <si>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</si>
  <si>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</si>
  <si>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</si>
  <si>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</si>
  <si>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</si>
  <si>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</si>
  <si>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</si>
  <si>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</si>
  <si>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</si>
  <si>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</si>
  <si>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</si>
  <si>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</si>
  <si>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</si>
  <si>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</si>
  <si>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</si>
  <si>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</si>
  <si>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</si>
  <si>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</si>
  <si>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</si>
  <si>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</si>
  <si>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</si>
  <si>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</si>
  <si>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</si>
  <si>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</si>
  <si>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</si>
  <si>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</si>
  <si>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</si>
  <si>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</si>
  <si>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</si>
  <si>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</si>
  <si>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</si>
  <si>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</si>
  <si>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</si>
  <si>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</si>
  <si>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</si>
  <si>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</si>
  <si>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</si>
  <si>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</si>
  <si>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</si>
  <si>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</si>
  <si>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</si>
  <si>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</si>
  <si>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</si>
  <si>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</si>
  <si>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</si>
  <si>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</si>
  <si>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</si>
  <si>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</si>
  <si>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</si>
  <si>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</si>
  <si>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</si>
  <si>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</si>
  <si>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</si>
  <si>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</si>
  <si>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</si>
  <si>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</si>
  <si>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</si>
  <si>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</si>
  <si>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</si>
  <si>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</si>
  <si>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</si>
  <si>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</si>
  <si>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</si>
  <si>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</si>
  <si>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</si>
  <si>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</si>
  <si>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</si>
  <si>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</si>
  <si>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</si>
  <si>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</si>
  <si>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</si>
  <si>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</si>
  <si>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</si>
  <si>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</si>
  <si>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</si>
  <si>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</si>
  <si>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</si>
  <si>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</si>
  <si>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</si>
  <si>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</si>
  <si>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</si>
  <si>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</si>
  <si>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</si>
  <si>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</si>
  <si>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</si>
  <si>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</si>
  <si>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</si>
  <si>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</si>
  <si>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</si>
  <si>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</si>
  <si>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</si>
  <si>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</si>
  <si>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</si>
  <si>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</si>
  <si>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</si>
  <si>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</si>
  <si>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</si>
  <si>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</si>
  <si>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</si>
  <si>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</si>
  <si>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</si>
  <si>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</si>
  <si>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</si>
  <si>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</si>
  <si>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</si>
  <si>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</si>
  <si>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</si>
  <si>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</si>
  <si>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</si>
  <si>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</si>
  <si>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</si>
  <si>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</si>
  <si>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</si>
  <si>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</si>
  <si>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</si>
  <si>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</si>
  <si>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</si>
  <si>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</si>
  <si>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</si>
  <si>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</si>
  <si>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</si>
  <si>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</si>
  <si>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</si>
  <si>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</si>
  <si>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</si>
  <si>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</si>
  <si>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</si>
  <si>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</si>
  <si>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</si>
  <si>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</si>
  <si>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</si>
  <si>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</si>
  <si>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</si>
  <si>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</si>
  <si>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</si>
  <si>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</si>
  <si>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</si>
  <si>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</si>
  <si>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</si>
  <si>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</si>
  <si>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</si>
  <si>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</si>
  <si>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</si>
  <si>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</si>
  <si>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</si>
  <si>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</si>
  <si>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</si>
  <si>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</si>
  <si>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</si>
  <si>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</si>
  <si>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</si>
  <si>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</si>
  <si>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</si>
  <si>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</si>
  <si>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</si>
  <si>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</si>
  <si>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</si>
  <si>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</si>
  <si>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</si>
  <si>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</si>
  <si>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</si>
  <si>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</si>
  <si>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</si>
  <si>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</si>
  <si>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</si>
  <si>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</si>
  <si>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</si>
  <si>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</si>
  <si>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</si>
  <si>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</si>
  <si>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</si>
  <si>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</si>
  <si>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</si>
  <si>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</si>
  <si>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</si>
  <si>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</si>
  <si>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</si>
  <si>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</si>
  <si>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</si>
  <si>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</si>
  <si>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</si>
  <si>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</si>
  <si>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</si>
  <si>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</si>
  <si>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</si>
  <si>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</si>
  <si>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</si>
  <si>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</si>
  <si>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</si>
  <si>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</si>
  <si>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</si>
  <si>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</si>
  <si>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</si>
  <si>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</si>
  <si>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</si>
  <si>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</si>
  <si>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</si>
  <si>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</si>
  <si>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</si>
  <si>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</si>
  <si>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</si>
  <si>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</si>
  <si>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</si>
  <si>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</si>
  <si>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</si>
  <si>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</si>
  <si>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</si>
  <si>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</si>
  <si>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</si>
  <si>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</si>
  <si>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</si>
  <si>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</si>
  <si>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</si>
  <si>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</si>
  <si>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</si>
  <si>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</si>
  <si>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</si>
  <si>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</si>
  <si>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</si>
  <si>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</si>
  <si>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</si>
  <si>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</si>
  <si>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</si>
  <si>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</si>
  <si>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</si>
  <si>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</si>
  <si>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</si>
  <si>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</si>
  <si>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</si>
  <si>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</si>
  <si>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</si>
  <si>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</si>
  <si>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</si>
  <si>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</si>
  <si>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</si>
  <si>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</si>
  <si>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</si>
  <si>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</si>
  <si>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</si>
  <si>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</si>
  <si>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</si>
  <si>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</si>
  <si>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</si>
  <si>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</si>
  <si>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</si>
  <si>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</si>
  <si>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</si>
  <si>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</si>
  <si>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</si>
  <si>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</si>
  <si>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</si>
  <si>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</si>
  <si>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</si>
  <si>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</si>
  <si>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</si>
  <si>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</si>
  <si>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</si>
  <si>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</si>
  <si>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</si>
  <si>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</si>
  <si>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</si>
  <si>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</si>
  <si>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</si>
  <si>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</si>
  <si>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</si>
  <si>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</si>
  <si>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</si>
  <si>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</si>
  <si>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</si>
  <si>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</si>
  <si>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</si>
  <si>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</si>
  <si>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</si>
  <si>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</si>
  <si>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</si>
  <si>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</si>
  <si>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</si>
  <si>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</si>
  <si>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</si>
  <si>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</si>
  <si>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</si>
  <si>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</si>
  <si>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</si>
  <si>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</si>
  <si>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</si>
  <si>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</si>
  <si>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</si>
  <si>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</si>
  <si>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</si>
  <si>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</si>
  <si>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</si>
  <si>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</si>
  <si>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</si>
  <si>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</si>
  <si>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</si>
  <si>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</si>
  <si>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</si>
  <si>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</si>
  <si>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</si>
  <si>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</si>
  <si>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</si>
  <si>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</si>
  <si>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</si>
  <si>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</si>
  <si>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</si>
  <si>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</si>
  <si>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</si>
  <si>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</si>
  <si>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</si>
  <si>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</si>
  <si>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</si>
  <si>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</si>
  <si>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</si>
  <si>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</si>
  <si>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</si>
  <si>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</si>
  <si>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</si>
  <si>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</si>
  <si>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</si>
  <si>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</si>
  <si>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</si>
  <si>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</si>
  <si>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</si>
  <si>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</si>
  <si>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</si>
  <si>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</si>
  <si>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</si>
  <si>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</si>
  <si>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</si>
  <si>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</si>
  <si>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</si>
  <si>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</si>
  <si>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</si>
  <si>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</si>
  <si>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</si>
  <si>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</si>
  <si>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</si>
  <si>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</si>
  <si>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</si>
  <si>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</si>
  <si>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</si>
  <si>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</si>
  <si>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</si>
  <si>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</si>
  <si>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</si>
  <si>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</si>
  <si>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</si>
  <si>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</si>
  <si>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</si>
  <si>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</si>
  <si>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</si>
  <si>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</si>
  <si>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</si>
  <si>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</si>
  <si>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</si>
  <si>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</si>
  <si>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</si>
  <si>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</si>
  <si>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</si>
  <si>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</si>
  <si>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</si>
  <si>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</si>
  <si>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</si>
  <si>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</si>
  <si>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</si>
  <si>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</si>
  <si>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</si>
  <si>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</si>
  <si>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</si>
  <si>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</si>
  <si>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</si>
  <si>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</si>
  <si>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</si>
  <si>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</si>
  <si>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</si>
  <si>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</si>
  <si>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</si>
  <si>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</si>
  <si>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</si>
  <si>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</si>
  <si>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</si>
  <si>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</si>
  <si>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</si>
  <si>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</si>
  <si>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</si>
  <si>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</si>
  <si>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</si>
  <si>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</si>
  <si>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</si>
  <si>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</si>
  <si>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</si>
  <si>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</si>
  <si>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</si>
  <si>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</si>
  <si>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</si>
  <si>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</si>
  <si>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</si>
  <si>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</si>
  <si>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</si>
  <si>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</si>
  <si>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</si>
  <si>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</si>
  <si>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</si>
  <si>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</si>
  <si>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</si>
  <si>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</si>
  <si>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</si>
  <si>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</si>
  <si>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</si>
  <si>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</si>
  <si>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</si>
  <si>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</si>
  <si>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</si>
  <si>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</si>
  <si>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</si>
  <si>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</si>
  <si>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</si>
  <si>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</si>
  <si>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</si>
  <si>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</si>
  <si>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</si>
  <si>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</si>
  <si>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</si>
  <si>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</si>
  <si>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</si>
  <si>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</si>
  <si>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</si>
  <si>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</si>
  <si>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</si>
  <si>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</si>
  <si>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</si>
  <si>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</si>
  <si>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</si>
  <si>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</si>
  <si>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</si>
  <si>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</si>
  <si>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</si>
  <si>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</si>
  <si>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</si>
  <si>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</si>
  <si>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</si>
  <si>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</si>
  <si>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</si>
  <si>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</si>
  <si>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</si>
  <si>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</si>
  <si>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</si>
  <si>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</si>
  <si>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</si>
  <si>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</si>
  <si>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</si>
  <si>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</si>
  <si>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</si>
  <si>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</si>
  <si>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</si>
  <si>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</si>
  <si>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</si>
  <si>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</si>
  <si>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</si>
  <si>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</si>
  <si>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</si>
  <si>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</si>
  <si>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</si>
  <si>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</si>
  <si>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</si>
  <si>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</si>
  <si>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</si>
  <si>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</si>
  <si>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</si>
  <si>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</si>
  <si>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</si>
  <si>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</si>
  <si>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</si>
  <si>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</si>
  <si>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</si>
  <si>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</si>
  <si>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</si>
  <si>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</si>
  <si>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</si>
  <si>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</si>
  <si>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</si>
  <si>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</si>
  <si>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</si>
  <si>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</si>
  <si>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</si>
  <si>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</si>
  <si>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</si>
  <si>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</si>
  <si>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</si>
  <si>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</si>
  <si>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</si>
  <si>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</si>
  <si>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</si>
  <si>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</si>
  <si>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</si>
  <si>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</si>
  <si>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</si>
  <si>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</si>
  <si>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</si>
  <si>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</si>
  <si>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</si>
  <si>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</si>
  <si>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</si>
  <si>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</si>
  <si>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</si>
  <si>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</si>
  <si>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</si>
  <si>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</si>
  <si>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</si>
  <si>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</si>
  <si>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</si>
  <si>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</si>
  <si>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</si>
  <si>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</si>
  <si>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</si>
  <si>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</si>
  <si>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</si>
  <si>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</si>
  <si>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</si>
  <si>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</si>
  <si>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</si>
  <si>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</si>
  <si>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</si>
  <si>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</si>
  <si>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</si>
  <si>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</si>
  <si>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</si>
  <si>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</si>
  <si>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</si>
  <si>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</si>
  <si>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</si>
  <si>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</si>
  <si>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</si>
  <si>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</si>
  <si>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</si>
  <si>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</si>
  <si>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</si>
  <si>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</si>
  <si>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</si>
  <si>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</si>
  <si>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</si>
  <si>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</si>
  <si>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</si>
  <si>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</si>
  <si>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</si>
  <si>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</si>
  <si>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</si>
  <si>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</si>
  <si>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</si>
  <si>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</si>
  <si>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</si>
  <si>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</si>
  <si>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</si>
  <si>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</si>
  <si>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</si>
  <si>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</si>
  <si>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</si>
  <si>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</si>
  <si>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</si>
  <si>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</si>
  <si>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</si>
  <si>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</si>
  <si>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</si>
  <si>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</si>
  <si>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</si>
  <si>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</si>
  <si>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</si>
  <si>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</si>
  <si>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</si>
  <si>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</si>
  <si>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</si>
  <si>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</si>
  <si>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</si>
  <si>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</si>
  <si>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</si>
  <si>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</si>
  <si>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</si>
  <si>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</si>
  <si>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</si>
  <si>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</si>
  <si>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</si>
  <si>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</si>
  <si>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</si>
  <si>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</si>
  <si>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</si>
  <si>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</si>
  <si>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</si>
  <si>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</si>
  <si>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</si>
  <si>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</si>
  <si>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</si>
  <si>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</si>
  <si>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</si>
  <si>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</si>
  <si>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</si>
  <si>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</si>
  <si>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</si>
  <si>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</si>
  <si>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</si>
  <si>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</si>
  <si>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</si>
  <si>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</si>
  <si>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</si>
  <si>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</si>
  <si>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</si>
  <si>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</si>
  <si>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</si>
  <si>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</si>
  <si>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</si>
  <si>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</si>
  <si>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</si>
  <si>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</si>
  <si>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</si>
  <si>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</si>
  <si>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</si>
  <si>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</si>
  <si>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</si>
  <si>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</si>
  <si>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</si>
  <si>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</si>
  <si>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</si>
  <si>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</si>
  <si>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</si>
  <si>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</si>
  <si>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</si>
  <si>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</si>
  <si>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</si>
  <si>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</si>
  <si>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</si>
  <si>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</si>
  <si>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</si>
  <si>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</si>
  <si>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</si>
  <si>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</si>
  <si>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</si>
  <si>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</si>
  <si>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</si>
  <si>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</si>
  <si>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</si>
  <si>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</si>
  <si>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</si>
  <si>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</si>
  <si>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</si>
  <si>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</si>
  <si>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</si>
  <si>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</si>
  <si>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</si>
  <si>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</si>
  <si>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</si>
  <si>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</si>
  <si>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</si>
  <si>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</si>
  <si>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</si>
  <si>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</si>
  <si>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</si>
  <si>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</si>
  <si>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</si>
  <si>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</si>
  <si>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</si>
  <si>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</si>
  <si>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</si>
  <si>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</si>
  <si>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</si>
  <si>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</si>
  <si>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</si>
  <si>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</si>
  <si>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</si>
  <si>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</si>
  <si>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</si>
  <si>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</si>
  <si>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</si>
  <si>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</si>
  <si>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</si>
  <si>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</si>
  <si>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</si>
  <si>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</si>
  <si>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</si>
  <si>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</si>
  <si>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</si>
  <si>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</si>
  <si>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</si>
  <si>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</si>
  <si>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</si>
  <si>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</si>
  <si>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</si>
  <si>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</si>
  <si>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</si>
  <si>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</si>
  <si>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</si>
  <si>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</si>
  <si>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</si>
  <si>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</si>
  <si>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</si>
  <si>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</si>
  <si>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</si>
  <si>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</si>
  <si>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</si>
  <si>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</si>
  <si>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</si>
  <si>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</si>
  <si>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</si>
  <si>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</si>
  <si>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</si>
  <si>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</si>
  <si>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</si>
  <si>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</si>
  <si>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</si>
  <si>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</si>
  <si>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</si>
  <si>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</si>
  <si>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</si>
  <si>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</si>
  <si>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</si>
  <si>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</si>
  <si>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</si>
  <si>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</si>
  <si>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</si>
  <si>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</si>
  <si>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</si>
  <si>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</si>
  <si>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</si>
  <si>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</si>
  <si>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</si>
  <si>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</si>
  <si>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</si>
  <si>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</si>
  <si>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</si>
  <si>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</si>
  <si>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</si>
  <si>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</si>
  <si>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</si>
  <si>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</si>
  <si>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</si>
  <si>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</si>
  <si>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</si>
  <si>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</si>
  <si>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</si>
  <si>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</si>
  <si>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</si>
  <si>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</si>
  <si>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</si>
  <si>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</si>
  <si>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</si>
  <si>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</si>
  <si>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</si>
  <si>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</si>
  <si>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</si>
  <si>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</si>
  <si>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</si>
  <si>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</si>
  <si>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</si>
  <si>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</si>
  <si>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</si>
  <si>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</si>
  <si>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</si>
  <si>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</si>
  <si>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</si>
  <si>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</si>
  <si>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</si>
  <si>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</si>
  <si>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</si>
  <si>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</si>
  <si>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</si>
  <si>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</si>
  <si>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</si>
  <si>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</si>
  <si>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</si>
  <si>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</si>
  <si>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</si>
  <si>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</si>
  <si>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</si>
  <si>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</si>
  <si>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</si>
  <si>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</si>
  <si>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</si>
  <si>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</si>
  <si>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</si>
  <si>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</si>
  <si>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</si>
  <si>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</si>
  <si>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</si>
  <si>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</si>
  <si>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</si>
  <si>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</si>
  <si>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</si>
  <si>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</si>
  <si>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</si>
  <si>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</si>
  <si>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</si>
  <si>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</si>
  <si>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</si>
  <si>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</si>
  <si>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</si>
  <si>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</si>
  <si>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</si>
  <si>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</si>
  <si>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</si>
  <si>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</si>
  <si>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</si>
  <si>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</si>
  <si>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</si>
  <si>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</si>
  <si>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</si>
  <si>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</si>
  <si>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</si>
  <si>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</si>
  <si>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</si>
  <si>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</si>
  <si>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</si>
  <si>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</si>
  <si>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</si>
  <si>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</si>
  <si>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</si>
  <si>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</si>
  <si>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</si>
  <si>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</si>
  <si>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</si>
  <si>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</si>
  <si>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</si>
  <si>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</si>
  <si>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</si>
  <si>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</si>
  <si>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</si>
  <si>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</si>
  <si>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</si>
  <si>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</si>
  <si>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</si>
  <si>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</si>
  <si>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</si>
  <si>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</si>
  <si>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</si>
  <si>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</si>
  <si>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</si>
  <si>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</si>
  <si>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</si>
  <si>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</si>
  <si>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</si>
  <si>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</si>
  <si>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</si>
  <si>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</si>
  <si>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</si>
  <si>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</si>
  <si>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</si>
  <si>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</si>
  <si>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</si>
  <si>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</si>
  <si>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</si>
  <si>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</si>
  <si>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</si>
  <si>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</si>
  <si>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</si>
  <si>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</si>
  <si>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</si>
  <si>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</si>
  <si>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</si>
  <si>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</si>
  <si>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</si>
  <si>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</si>
  <si>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</si>
  <si>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</si>
  <si>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</si>
  <si>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</si>
  <si>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</si>
  <si>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</si>
  <si>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</si>
  <si>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</si>
  <si>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</si>
  <si>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</si>
  <si>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</si>
  <si>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</si>
  <si>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</si>
  <si>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</si>
  <si>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</si>
  <si>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</si>
  <si>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</si>
  <si>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</si>
  <si>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</si>
  <si>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</si>
  <si>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</si>
  <si>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</si>
  <si>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</si>
  <si>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</si>
  <si>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</si>
  <si>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</si>
  <si>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</si>
  <si>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</si>
  <si>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</si>
  <si>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</si>
  <si>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</si>
  <si>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</si>
  <si>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</si>
  <si>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</si>
  <si>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</si>
  <si>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</si>
  <si>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</si>
  <si>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</si>
  <si>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</si>
  <si>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</si>
  <si>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</si>
  <si>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</si>
  <si>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</si>
  <si>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</si>
  <si>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</si>
  <si>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</si>
  <si>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</si>
  <si>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</si>
  <si>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</si>
  <si>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</si>
  <si>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</si>
  <si>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</si>
  <si>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</si>
  <si>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</si>
  <si>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</si>
  <si>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</si>
  <si>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</si>
  <si>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</si>
  <si>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</si>
  <si>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</si>
  <si>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</si>
  <si>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</si>
  <si>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</si>
  <si>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</si>
  <si>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</si>
  <si>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</si>
  <si>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</si>
  <si>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</si>
  <si>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</si>
  <si>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</si>
  <si>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</si>
  <si>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</si>
  <si>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</si>
  <si>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</si>
  <si>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</si>
  <si>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</si>
  <si>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</si>
  <si>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</si>
  <si>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</si>
  <si>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</si>
  <si>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</si>
  <si>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</si>
  <si>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</si>
  <si>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</si>
  <si>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</si>
  <si>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</si>
  <si>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</si>
  <si>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</si>
  <si>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</si>
  <si>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</si>
  <si>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</si>
  <si>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</si>
  <si>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</si>
  <si>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</si>
  <si>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</si>
  <si>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</si>
  <si>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</si>
  <si>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</si>
  <si>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</si>
  <si>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</si>
  <si>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</si>
  <si>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</si>
  <si>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</si>
  <si>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</si>
  <si>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</si>
  <si>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</si>
  <si>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</si>
  <si>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</si>
  <si>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</si>
  <si>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</si>
  <si>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</si>
  <si>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</si>
  <si>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</si>
  <si>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</si>
  <si>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</si>
  <si>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</si>
  <si>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</si>
  <si>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</si>
  <si>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</si>
  <si>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</si>
  <si>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</si>
  <si>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</si>
  <si>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</si>
  <si>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</si>
  <si>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</si>
  <si>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</si>
  <si>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</si>
  <si>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</si>
  <si>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</si>
  <si>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</si>
  <si>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</si>
  <si>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</si>
  <si>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</si>
  <si>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</si>
  <si>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</si>
  <si>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</si>
  <si>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</si>
  <si>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</si>
  <si>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</si>
  <si>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</si>
  <si>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</si>
  <si>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</si>
  <si>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</si>
  <si>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</si>
  <si>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</si>
  <si>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</si>
  <si>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</si>
  <si>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</si>
  <si>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</si>
  <si>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</si>
  <si>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</si>
  <si>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</si>
  <si>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</si>
  <si>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</si>
  <si>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</si>
  <si>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</si>
  <si>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</si>
  <si>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</si>
  <si>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</si>
  <si>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</si>
  <si>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</si>
  <si>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</si>
  <si>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</si>
  <si>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</si>
  <si>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</si>
  <si>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</si>
  <si>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</si>
  <si>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</si>
  <si>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</si>
  <si>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</si>
  <si>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</si>
  <si>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</si>
  <si>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</si>
  <si>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</si>
  <si>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</si>
  <si>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</si>
  <si>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</si>
  <si>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</si>
  <si>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</si>
  <si>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</si>
  <si>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</si>
  <si>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</si>
  <si>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</si>
  <si>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</si>
  <si>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</si>
  <si>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</si>
  <si>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</si>
  <si>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</si>
  <si>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</si>
  <si>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</si>
  <si>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</si>
  <si>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</si>
  <si>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</si>
  <si>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</si>
  <si>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</si>
  <si>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</si>
  <si>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</si>
  <si>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</si>
  <si>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</si>
  <si>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</si>
  <si>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</si>
  <si>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</si>
  <si>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</si>
  <si>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</si>
  <si>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</si>
  <si>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</si>
  <si>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</si>
  <si>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</si>
  <si>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</si>
  <si>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</si>
  <si>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</si>
  <si>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</si>
  <si>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</si>
  <si>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</si>
  <si>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</si>
  <si>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</si>
  <si>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</si>
  <si>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</si>
  <si>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</si>
  <si>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</si>
  <si>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</si>
  <si>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</si>
  <si>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</si>
  <si>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</si>
  <si>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</si>
  <si>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</si>
  <si>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</si>
  <si>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</si>
  <si>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</si>
  <si>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</si>
  <si>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</si>
  <si>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</si>
  <si>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</si>
  <si>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</si>
  <si>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</si>
  <si>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</si>
  <si>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</si>
  <si>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</si>
  <si>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</si>
  <si>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</si>
  <si>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</si>
  <si>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</si>
  <si>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</si>
  <si>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</si>
  <si>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</si>
  <si>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</si>
  <si>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</si>
  <si>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</si>
  <si>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</si>
  <si>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</si>
  <si>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</si>
  <si>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</si>
  <si>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</si>
  <si>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</si>
  <si>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</si>
  <si>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</si>
  <si>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</si>
  <si>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</si>
  <si>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</si>
  <si>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</si>
  <si>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</si>
  <si>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</si>
  <si>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</si>
  <si>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</si>
  <si>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</si>
  <si>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</si>
  <si>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</si>
  <si>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</si>
  <si>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</si>
  <si>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</si>
  <si>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</si>
  <si>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</si>
  <si>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</si>
  <si>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</si>
  <si>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</si>
  <si>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</si>
  <si>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</si>
  <si>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</si>
  <si>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</si>
  <si>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</si>
  <si>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</si>
  <si>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</si>
  <si>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</si>
  <si>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</si>
  <si>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</si>
  <si>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</si>
  <si>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</si>
  <si>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</si>
  <si>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</si>
  <si>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</si>
  <si>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</si>
  <si>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</si>
  <si>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</si>
  <si>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</si>
  <si>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</si>
  <si>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</si>
  <si>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</si>
  <si>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</si>
  <si>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</si>
  <si>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</si>
  <si>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</si>
  <si>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</si>
  <si>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</si>
  <si>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</si>
  <si>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</si>
  <si>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</si>
  <si>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</si>
  <si>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</si>
  <si>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</si>
  <si>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</si>
  <si>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</si>
  <si>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</si>
  <si>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</si>
  <si>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</si>
  <si>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</si>
  <si>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</si>
  <si>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</si>
  <si>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</si>
  <si>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</si>
  <si>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</si>
  <si>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</si>
  <si>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</si>
  <si>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</si>
  <si>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</si>
  <si>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</si>
  <si>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</si>
  <si>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</si>
  <si>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</si>
  <si>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</si>
  <si>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</si>
  <si>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</si>
  <si>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</si>
  <si>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</si>
  <si>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</si>
  <si>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</si>
  <si>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</si>
  <si>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</si>
  <si>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</si>
  <si>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</si>
  <si>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</si>
  <si>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</si>
  <si>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</si>
  <si>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</si>
  <si>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</si>
  <si>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</si>
  <si>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</si>
  <si>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</si>
  <si>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</si>
  <si>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</si>
  <si>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</si>
  <si>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</si>
  <si>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</si>
  <si>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</si>
  <si>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</si>
  <si>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</si>
  <si>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</si>
  <si>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</si>
  <si>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</si>
  <si>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</si>
  <si>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</si>
  <si>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</si>
  <si>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</si>
  <si>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</si>
  <si>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</si>
  <si>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</si>
  <si>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</si>
  <si>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</si>
  <si>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</si>
  <si>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</si>
  <si>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</si>
  <si>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</si>
  <si>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</si>
  <si>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</si>
  <si>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</si>
  <si>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</si>
  <si>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</si>
  <si>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</si>
  <si>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</si>
  <si>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</si>
  <si>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</si>
  <si>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</si>
  <si>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</si>
  <si>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</si>
  <si>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</si>
  <si>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</si>
  <si>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</si>
  <si>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</si>
  <si>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</si>
  <si>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</si>
  <si>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</si>
  <si>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</si>
  <si>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</si>
  <si>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</si>
  <si>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</si>
  <si>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</si>
  <si>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</si>
  <si>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</si>
  <si>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</si>
  <si>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</si>
  <si>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</si>
  <si>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</si>
  <si>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</si>
  <si>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</si>
  <si>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</si>
  <si>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</si>
  <si>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</si>
  <si>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</si>
  <si>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</si>
  <si>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</si>
  <si>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</si>
  <si>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</si>
  <si>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</si>
  <si>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</si>
  <si>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</si>
  <si>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</si>
  <si>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</si>
  <si>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</si>
  <si>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</si>
  <si>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</si>
  <si>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</si>
  <si>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</si>
  <si>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</si>
  <si>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</si>
  <si>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</si>
  <si>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</si>
  <si>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</si>
  <si>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</si>
  <si>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</si>
  <si>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</si>
  <si>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</si>
  <si>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</si>
  <si>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</si>
  <si>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</si>
  <si>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</si>
  <si>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</si>
  <si>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</si>
  <si>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</si>
  <si>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</si>
  <si>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</si>
  <si>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</si>
  <si>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</si>
  <si>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</si>
  <si>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</si>
  <si>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</si>
  <si>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</si>
  <si>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</si>
  <si>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</si>
  <si>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</si>
  <si>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</si>
  <si>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</si>
  <si>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</si>
  <si>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</si>
  <si>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</si>
  <si>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</si>
  <si>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</si>
  <si>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</si>
  <si>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</si>
  <si>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</si>
  <si>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</si>
  <si>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</si>
  <si>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</si>
  <si>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</si>
  <si>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</si>
  <si>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</si>
  <si>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</si>
  <si>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</si>
  <si>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</si>
  <si>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</si>
  <si>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</si>
  <si>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</si>
  <si>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</si>
  <si>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</si>
  <si>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</si>
  <si>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</si>
  <si>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</si>
  <si>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</si>
  <si>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</si>
  <si>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</si>
  <si>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</si>
  <si>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</si>
  <si>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</si>
  <si>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</si>
  <si>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</si>
  <si>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</si>
  <si>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</si>
  <si>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</si>
  <si>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</si>
  <si>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</si>
  <si>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</si>
  <si>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</si>
  <si>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</si>
  <si>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</si>
  <si>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</si>
  <si>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</si>
  <si>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</si>
  <si>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</si>
  <si>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</si>
  <si>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</si>
  <si>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</si>
  <si>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</si>
  <si>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</si>
  <si>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</si>
  <si>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</si>
  <si>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</si>
  <si>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</si>
  <si>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</si>
  <si>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</si>
  <si>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</si>
  <si>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</si>
  <si>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</si>
  <si>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</si>
  <si>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</si>
  <si>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</si>
  <si>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</si>
  <si>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</si>
  <si>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</si>
  <si>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</si>
  <si>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</si>
  <si>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</si>
  <si>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</si>
  <si>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</si>
  <si>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</si>
  <si>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</si>
  <si>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</si>
  <si>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</si>
  <si>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</si>
  <si>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</si>
  <si>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</si>
  <si>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</si>
  <si>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</si>
  <si>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</si>
  <si>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</si>
  <si>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</si>
  <si>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</si>
  <si>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</si>
  <si>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</si>
  <si>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</si>
  <si>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</si>
  <si>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</si>
  <si>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</si>
  <si>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</si>
  <si>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</si>
  <si>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</si>
  <si>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</si>
  <si>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</si>
  <si>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</si>
  <si>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</si>
  <si>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</si>
  <si>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</si>
  <si>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</si>
  <si>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</si>
  <si>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</si>
  <si>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</si>
  <si>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</si>
  <si>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</si>
  <si>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</si>
  <si>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</si>
  <si>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</si>
  <si>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</si>
  <si>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</si>
  <si>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</si>
  <si>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</si>
  <si>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</si>
  <si>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</si>
  <si>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</si>
  <si>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</si>
  <si>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</si>
  <si>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</si>
  <si>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</si>
  <si>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</si>
  <si>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</si>
  <si>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</si>
  <si>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</si>
  <si>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</si>
  <si>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</si>
  <si>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</si>
  <si>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</si>
  <si>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</si>
  <si>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</si>
  <si>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</si>
  <si>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</si>
  <si>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</si>
  <si>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</si>
  <si>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</si>
  <si>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</si>
  <si>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</si>
  <si>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</si>
  <si>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</si>
  <si>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</si>
  <si>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</si>
  <si>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</si>
  <si>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</si>
  <si>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</si>
  <si>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</si>
  <si>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</si>
  <si>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</si>
  <si>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</si>
  <si>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</si>
  <si>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</si>
  <si>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</si>
  <si>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</si>
  <si>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</si>
  <si>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</si>
  <si>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</si>
  <si>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</si>
  <si>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</si>
  <si>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</si>
  <si>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</si>
  <si>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</si>
  <si>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</si>
  <si>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</si>
  <si>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</si>
  <si>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</si>
  <si>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</si>
  <si>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</si>
  <si>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</si>
  <si>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</si>
  <si>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</si>
  <si>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</si>
  <si>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</si>
  <si>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</si>
  <si>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</si>
  <si>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</si>
  <si>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</si>
  <si>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</si>
  <si>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</si>
  <si>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</si>
  <si>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</si>
  <si>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</si>
  <si>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</si>
  <si>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</si>
  <si>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</si>
  <si>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</si>
  <si>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</si>
  <si>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</si>
  <si>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</si>
  <si>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</si>
  <si>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</si>
  <si>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</si>
  <si>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</si>
  <si>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</si>
  <si>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</si>
  <si>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</si>
  <si>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</si>
  <si>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</si>
  <si>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</si>
  <si>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</si>
  <si>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</si>
  <si>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</si>
  <si>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</si>
  <si>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</si>
  <si>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</si>
  <si>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</si>
  <si>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</si>
  <si>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</si>
  <si>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</si>
  <si>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</si>
  <si>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</si>
  <si>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</si>
  <si>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</si>
  <si>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</si>
  <si>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</si>
  <si>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</si>
  <si>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</si>
  <si>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</si>
  <si>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</si>
  <si>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</si>
  <si>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</si>
  <si>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</si>
  <si>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</si>
  <si>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</si>
  <si>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</si>
  <si>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</si>
  <si>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</si>
  <si>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</si>
  <si>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</si>
  <si>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</si>
  <si>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</si>
  <si>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</si>
  <si>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</si>
  <si>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</si>
  <si>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</si>
  <si>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</si>
  <si>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</si>
  <si>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</si>
  <si>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</si>
  <si>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</si>
  <si>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</si>
  <si>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</si>
  <si>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</si>
  <si>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</si>
  <si>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</si>
  <si>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</si>
  <si>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</si>
  <si>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</si>
  <si>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</si>
  <si>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</si>
  <si>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</si>
  <si>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</si>
  <si>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</si>
  <si>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</si>
  <si>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</si>
  <si>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</si>
  <si>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</si>
  <si>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</si>
  <si>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</si>
  <si>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</si>
  <si>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</si>
  <si>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</si>
  <si>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</si>
  <si>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</si>
  <si>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</si>
  <si>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</si>
  <si>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</si>
  <si>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</si>
  <si>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</si>
  <si>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</si>
  <si>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</si>
  <si>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</si>
  <si>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</si>
  <si>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</si>
  <si>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</si>
  <si>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</si>
  <si>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</si>
  <si>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</si>
  <si>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</si>
  <si>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</si>
  <si>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</si>
  <si>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</si>
  <si>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</si>
  <si>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</si>
  <si>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</si>
  <si>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</si>
  <si>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</si>
  <si>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</si>
  <si>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</si>
  <si>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</si>
  <si>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</si>
  <si>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</si>
  <si>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</si>
  <si>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</si>
  <si>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</si>
  <si>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</si>
  <si>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</si>
  <si>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</si>
  <si>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</si>
  <si>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</si>
  <si>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</si>
  <si>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</si>
  <si>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</si>
  <si>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</si>
  <si>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</si>
  <si>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</si>
  <si>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</si>
  <si>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</si>
  <si>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</si>
  <si>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</si>
  <si>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</si>
  <si>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</si>
  <si>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</si>
  <si>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</si>
  <si>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</si>
  <si>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</si>
  <si>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</si>
  <si>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</si>
  <si>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</si>
  <si>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</si>
  <si>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</si>
  <si>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</si>
  <si>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</si>
  <si>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</si>
  <si>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</si>
  <si>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</si>
  <si>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</si>
  <si>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</si>
  <si>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</si>
  <si>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</si>
  <si>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</si>
  <si>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</si>
  <si>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</si>
  <si>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</si>
  <si>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</si>
  <si>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</si>
  <si>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</si>
  <si>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</si>
  <si>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</si>
  <si>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</si>
  <si>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</si>
  <si>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</si>
  <si>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</si>
  <si>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</si>
  <si>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</si>
  <si>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</si>
  <si>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</si>
  <si>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</si>
  <si>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</si>
  <si>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</si>
  <si>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</si>
  <si>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</si>
  <si>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</si>
  <si>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</si>
  <si>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</si>
  <si>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</si>
  <si>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</si>
  <si>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</si>
  <si>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</si>
  <si>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</si>
  <si>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</si>
  <si>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</si>
  <si>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</si>
  <si>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</si>
  <si>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</si>
  <si>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</si>
  <si>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</si>
  <si>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</si>
  <si>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</si>
  <si>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</si>
  <si>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</si>
  <si>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</si>
  <si>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</si>
  <si>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</si>
  <si>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</si>
  <si>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</si>
  <si>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</si>
  <si>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</si>
  <si>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</si>
  <si>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</si>
  <si>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</si>
  <si>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</si>
  <si>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</si>
  <si>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</si>
  <si>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</si>
  <si>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</si>
  <si>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</si>
  <si>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</si>
  <si>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</si>
  <si>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</si>
  <si>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</si>
  <si>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</si>
  <si>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</si>
  <si>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</si>
  <si>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</si>
  <si>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</si>
  <si>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</si>
  <si>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</si>
  <si>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</si>
  <si>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</si>
  <si>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</si>
  <si>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</si>
  <si>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</si>
  <si>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</si>
  <si>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</si>
  <si>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</si>
  <si>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</si>
  <si>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</si>
  <si>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</si>
  <si>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</si>
  <si>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</si>
  <si>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</si>
  <si>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</si>
  <si>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</si>
  <si>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</si>
  <si>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</si>
  <si>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</si>
  <si>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</si>
  <si>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</si>
  <si>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</si>
  <si>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</si>
  <si>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</si>
  <si>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</si>
  <si>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</si>
  <si>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</si>
  <si>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</si>
  <si>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</si>
  <si>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</si>
  <si>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</si>
  <si>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</si>
  <si>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</si>
  <si>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</si>
  <si>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</si>
  <si>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</si>
  <si>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</si>
  <si>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</si>
  <si>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</si>
  <si>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</si>
  <si>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</si>
  <si>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</si>
  <si>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</si>
  <si>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</si>
  <si>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</si>
  <si>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</si>
  <si>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</si>
  <si>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</si>
  <si>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</si>
  <si>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</si>
  <si>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</si>
  <si>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</si>
  <si>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</si>
  <si>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</si>
  <si>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</si>
  <si>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</si>
  <si>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</si>
  <si>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</si>
  <si>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</si>
  <si>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</si>
  <si>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</si>
  <si>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</si>
  <si>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</si>
  <si>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</si>
  <si>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</si>
  <si>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</si>
  <si>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</si>
  <si>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</si>
  <si>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</si>
  <si>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</si>
  <si>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</si>
  <si>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</si>
  <si>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</si>
  <si>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</si>
  <si>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</si>
  <si>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</si>
  <si>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</si>
  <si>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</si>
  <si>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</si>
  <si>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</si>
  <si>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</si>
  <si>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</si>
  <si>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</si>
  <si>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</si>
  <si>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</si>
  <si>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</si>
  <si>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</si>
  <si>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</si>
  <si>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</si>
  <si>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</si>
  <si>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</si>
  <si>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</si>
  <si>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</si>
  <si>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</si>
  <si>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</si>
  <si>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</si>
  <si>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</si>
  <si>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</si>
  <si>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</si>
  <si>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</si>
  <si>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</si>
  <si>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</si>
  <si>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</si>
  <si>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</si>
  <si>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</si>
  <si>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</si>
  <si>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</si>
  <si>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</si>
  <si>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</si>
  <si>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</si>
  <si>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</si>
  <si>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</si>
  <si>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</si>
  <si>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</si>
  <si>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</si>
  <si>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</si>
  <si>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</si>
  <si>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</si>
  <si>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</si>
  <si>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</si>
  <si>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</si>
  <si>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</si>
  <si>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</si>
  <si>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</si>
  <si>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</si>
  <si>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</si>
  <si>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</si>
  <si>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</si>
  <si>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</si>
  <si>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</si>
  <si>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</si>
  <si>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</si>
  <si>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</si>
  <si>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</si>
  <si>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</si>
  <si>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</si>
  <si>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</si>
  <si>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</si>
  <si>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</si>
  <si>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</si>
  <si>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</si>
  <si>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</si>
  <si>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</si>
  <si>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</si>
  <si>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</si>
  <si>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</si>
  <si>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</si>
  <si>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</si>
  <si>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</si>
  <si>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</si>
  <si>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</si>
  <si>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</si>
  <si>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</si>
  <si>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</si>
  <si>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</si>
  <si>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</si>
  <si>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</si>
  <si>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</si>
  <si>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</si>
  <si>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</si>
  <si>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</si>
  <si>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</si>
  <si>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</si>
  <si>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</si>
  <si>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</si>
  <si>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</si>
  <si>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</si>
  <si>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</si>
  <si>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</si>
  <si>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</si>
  <si>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</si>
  <si>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</si>
  <si>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</si>
  <si>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</si>
  <si>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</si>
  <si>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</si>
  <si>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</si>
  <si>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</si>
  <si>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</si>
  <si>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</si>
  <si>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</si>
  <si>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</si>
  <si>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</si>
  <si>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</si>
  <si>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</si>
  <si>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</si>
  <si>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</si>
  <si>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</si>
  <si>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</si>
  <si>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</si>
  <si>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</si>
  <si>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</si>
  <si>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</si>
  <si>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</si>
  <si>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</si>
  <si>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</si>
  <si>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</si>
  <si>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</si>
  <si>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</si>
  <si>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</si>
  <si>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</si>
  <si>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</si>
  <si>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</si>
  <si>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</si>
  <si>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</si>
  <si>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</si>
  <si>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</si>
  <si>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</si>
  <si>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</si>
  <si>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</si>
  <si>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</si>
  <si>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</si>
  <si>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</si>
  <si>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</si>
  <si>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</si>
  <si>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</si>
  <si>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</si>
  <si>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</si>
  <si>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</si>
  <si>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</si>
  <si>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</si>
  <si>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</si>
  <si>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</si>
  <si>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</si>
  <si>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</si>
  <si>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</si>
  <si>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</si>
  <si>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</si>
  <si>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</si>
  <si>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</si>
  <si>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</si>
  <si>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</si>
  <si>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</si>
  <si>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</si>
  <si>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</si>
  <si>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</si>
  <si>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</si>
  <si>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</si>
  <si>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</si>
  <si>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</si>
  <si>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</si>
  <si>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</si>
  <si>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</si>
  <si>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</si>
  <si>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</si>
  <si>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</si>
  <si>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</si>
  <si>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</si>
  <si>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</si>
  <si>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</si>
  <si>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</si>
  <si>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</si>
  <si>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</si>
  <si>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</si>
  <si>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</si>
  <si>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</si>
  <si>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</si>
  <si>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</si>
  <si>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</si>
  <si>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</si>
  <si>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</si>
  <si>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</si>
  <si>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</si>
  <si>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</si>
  <si>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</si>
  <si>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</si>
  <si>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</si>
  <si>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</si>
  <si>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</si>
  <si>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</si>
  <si>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</si>
  <si>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</si>
  <si>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</si>
  <si>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</si>
  <si>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</si>
  <si>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</si>
  <si>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</si>
  <si>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</si>
  <si>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</si>
  <si>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</si>
  <si>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</si>
  <si>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</si>
  <si>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</si>
  <si>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</si>
  <si>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</si>
  <si>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</si>
  <si>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</si>
  <si>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</si>
  <si>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</si>
  <si>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</si>
  <si>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</si>
  <si>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</si>
  <si>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</si>
  <si>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</si>
  <si>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</si>
  <si>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</si>
  <si>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</si>
  <si>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</si>
  <si>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</si>
  <si>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</si>
  <si>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</si>
  <si>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</si>
  <si>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</si>
  <si>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</si>
  <si>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</si>
  <si>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</si>
  <si>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</si>
  <si>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</si>
  <si>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</si>
  <si>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</si>
  <si>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</si>
  <si>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</si>
  <si>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</si>
  <si>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</si>
  <si>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</si>
  <si>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</si>
  <si>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</si>
  <si>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</si>
  <si>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</si>
  <si>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</si>
  <si>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</si>
  <si>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</si>
  <si>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</si>
  <si>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</si>
  <si>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</si>
  <si>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</si>
  <si>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</si>
  <si>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</si>
  <si>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</si>
  <si>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</si>
  <si>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</si>
  <si>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</si>
  <si>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</si>
  <si>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</si>
  <si>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</si>
  <si>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</si>
  <si>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</si>
  <si>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</si>
  <si>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</si>
  <si>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</si>
  <si>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</si>
  <si>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</si>
  <si>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</si>
  <si>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</si>
  <si>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</si>
  <si>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</si>
  <si>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</si>
  <si>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</si>
  <si>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</si>
  <si>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</si>
  <si>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</si>
  <si>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</si>
  <si>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</si>
  <si>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</si>
  <si>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</si>
  <si>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</si>
  <si>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</si>
  <si>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</si>
  <si>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</si>
  <si>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</si>
  <si>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</si>
  <si>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</si>
  <si>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</si>
  <si>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</si>
  <si>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</si>
  <si>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</si>
  <si>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</si>
  <si>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</si>
  <si>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</si>
  <si>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</si>
  <si>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</si>
  <si>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</si>
  <si>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</si>
  <si>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</si>
  <si>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</si>
  <si>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</si>
  <si>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</si>
  <si>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</si>
  <si>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</si>
  <si>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</si>
  <si>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</si>
  <si>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</si>
  <si>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</si>
  <si>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</si>
  <si>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</si>
  <si>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</si>
  <si>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</si>
  <si>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</si>
  <si>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</si>
  <si>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</si>
  <si>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</si>
  <si>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</si>
  <si>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</si>
  <si>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</si>
  <si>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</si>
  <si>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</si>
  <si>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</si>
  <si>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</si>
  <si>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</si>
  <si>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</si>
  <si>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</si>
  <si>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</si>
  <si>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</si>
  <si>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</si>
  <si>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</si>
  <si>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</si>
  <si>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</si>
  <si>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</si>
  <si>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</si>
  <si>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</si>
  <si>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</si>
  <si>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</si>
  <si>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</si>
  <si>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</si>
  <si>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</si>
  <si>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</si>
  <si>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</si>
  <si>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</si>
  <si>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</si>
  <si>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</si>
  <si>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</si>
  <si>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</si>
  <si>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</si>
  <si>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</si>
  <si>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</si>
  <si>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</si>
  <si>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</si>
  <si>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</si>
  <si>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</si>
  <si>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</si>
  <si>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</si>
  <si>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</si>
  <si>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</si>
  <si>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</si>
  <si>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</si>
  <si>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</si>
  <si>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</si>
  <si>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</si>
  <si>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</si>
  <si>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</si>
  <si>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</si>
  <si>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</si>
  <si>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</si>
  <si>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</si>
  <si>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</si>
  <si>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</si>
  <si>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</si>
  <si>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</si>
  <si>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</si>
  <si>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</si>
  <si>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</si>
  <si>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</si>
  <si>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</si>
  <si>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</si>
  <si>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</si>
  <si>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</si>
  <si>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</si>
  <si>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</si>
  <si>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</si>
  <si>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</si>
  <si>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</si>
  <si>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</si>
  <si>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</si>
  <si>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</si>
  <si>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</si>
  <si>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</si>
  <si>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</si>
  <si>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</si>
  <si>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</si>
  <si>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</si>
  <si>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</si>
  <si>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</si>
  <si>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</si>
  <si>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</si>
  <si>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</si>
  <si>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</si>
  <si>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</si>
  <si>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</si>
  <si>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</si>
  <si>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</si>
  <si>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</si>
  <si>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</si>
  <si>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</si>
  <si>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</si>
  <si>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</si>
  <si>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</si>
  <si>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</si>
  <si>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</si>
  <si>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</si>
  <si>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</si>
  <si>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</si>
  <si>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</si>
  <si>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</si>
  <si>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</si>
  <si>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</si>
  <si>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</si>
  <si>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</si>
  <si>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</si>
  <si>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</si>
  <si>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</si>
  <si>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</si>
  <si>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</si>
  <si>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</si>
  <si>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</si>
  <si>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</si>
  <si>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</si>
  <si>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</si>
  <si>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</si>
  <si>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</si>
  <si>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</si>
  <si>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</si>
  <si>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</si>
  <si>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</si>
  <si>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</si>
  <si>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</si>
  <si>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</si>
  <si>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</si>
  <si>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</si>
  <si>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</si>
  <si>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</si>
  <si>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</si>
  <si>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</si>
  <si>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</si>
  <si>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</si>
  <si>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</si>
  <si>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</si>
  <si>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</si>
  <si>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</si>
  <si>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</si>
  <si>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</si>
  <si>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</si>
  <si>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</si>
  <si>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</si>
  <si>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</si>
  <si>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</si>
  <si>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</si>
  <si>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</si>
  <si>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</si>
  <si>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</si>
  <si>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</si>
  <si>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</si>
  <si>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</si>
  <si>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</si>
  <si>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</si>
  <si>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</si>
  <si>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</si>
  <si>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</si>
  <si>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</si>
  <si>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</si>
  <si>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</si>
  <si>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</si>
  <si>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</si>
  <si>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</si>
  <si>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</si>
  <si>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</si>
  <si>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</si>
  <si>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</si>
  <si>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</si>
  <si>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</si>
  <si>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</si>
  <si>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</si>
  <si>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</si>
  <si>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</si>
  <si>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</si>
  <si>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</si>
  <si>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</si>
  <si>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</si>
  <si>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</si>
  <si>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</si>
  <si>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</si>
  <si>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</si>
  <si>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</si>
  <si>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</si>
  <si>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</si>
  <si>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</si>
  <si>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</si>
  <si>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</si>
  <si>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</si>
  <si>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</si>
  <si>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</si>
  <si>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</si>
  <si>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</si>
  <si>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</si>
  <si>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</si>
  <si>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</si>
  <si>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</si>
  <si>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</si>
  <si>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</si>
  <si>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</si>
  <si>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</si>
  <si>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</si>
  <si>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</si>
  <si>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</si>
  <si>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</si>
  <si>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</si>
  <si>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</si>
  <si>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</si>
  <si>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</si>
  <si>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</si>
  <si>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</si>
  <si>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</si>
  <si>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</si>
  <si>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</si>
  <si>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</si>
  <si>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</si>
  <si>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</si>
  <si>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</si>
  <si>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</si>
  <si>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</si>
  <si>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</si>
  <si>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</si>
  <si>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</si>
  <si>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</si>
  <si>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</si>
  <si>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</si>
  <si>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</si>
  <si>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</si>
  <si>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</si>
  <si>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</si>
  <si>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</si>
  <si>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</si>
  <si>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</si>
  <si>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</si>
  <si>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</si>
  <si>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</si>
  <si>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</si>
  <si>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</si>
  <si>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</si>
  <si>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</si>
  <si>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</si>
  <si>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</si>
  <si>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</si>
  <si>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</si>
  <si>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</si>
  <si>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</si>
  <si>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</si>
  <si>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</si>
  <si>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</si>
  <si>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</si>
  <si>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</si>
  <si>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</si>
  <si>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</si>
  <si>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</si>
  <si>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</si>
  <si>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</si>
  <si>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</si>
  <si>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</si>
  <si>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</si>
  <si>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</si>
  <si>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</si>
  <si>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</si>
  <si>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</si>
  <si>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</si>
  <si>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</si>
  <si>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</si>
  <si>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</si>
  <si>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</si>
  <si>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</si>
  <si>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</si>
  <si>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</si>
  <si>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</si>
  <si>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</si>
  <si>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</si>
  <si>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</si>
  <si>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</si>
  <si>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</si>
  <si>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</si>
  <si>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</si>
  <si>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</si>
  <si>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</si>
  <si>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</si>
  <si>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</si>
  <si>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</si>
  <si>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</si>
  <si>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</si>
  <si>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</si>
  <si>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</si>
  <si>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</si>
  <si>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</si>
  <si>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</si>
  <si>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</si>
  <si>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</si>
  <si>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</si>
  <si>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</si>
  <si>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</si>
  <si>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</si>
  <si>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</si>
  <si>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</si>
  <si>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</si>
  <si>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</si>
  <si>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</si>
  <si>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</si>
  <si>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</si>
  <si>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</si>
  <si>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</si>
  <si>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</si>
  <si>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</si>
  <si>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</si>
  <si>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</si>
  <si>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</si>
  <si>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</si>
  <si>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</si>
  <si>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</si>
  <si>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</si>
  <si>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</si>
  <si>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</si>
  <si>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</si>
  <si>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</si>
  <si>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</si>
  <si>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</si>
  <si>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</si>
  <si>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</si>
  <si>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</si>
  <si>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</si>
  <si>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</si>
  <si>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</si>
  <si>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</si>
  <si>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</si>
  <si>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</si>
  <si>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</si>
  <si>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</si>
  <si>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</si>
  <si>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</si>
  <si>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</si>
  <si>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</si>
  <si>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</si>
  <si>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</si>
  <si>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</si>
  <si>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</si>
  <si>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</si>
  <si>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</si>
  <si>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</si>
  <si>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</si>
  <si>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</si>
  <si>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</si>
  <si>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</si>
  <si>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</si>
  <si>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</si>
  <si>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</si>
  <si>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</si>
  <si>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</si>
  <si>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</si>
  <si>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</si>
  <si>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</si>
  <si>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</si>
  <si>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</si>
  <si>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</si>
  <si>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</si>
  <si>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</si>
  <si>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</si>
  <si>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</si>
  <si>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</si>
  <si>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</si>
  <si>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</si>
  <si>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</si>
  <si>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</si>
  <si>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</si>
  <si>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</si>
  <si>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</si>
  <si>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</si>
  <si>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</si>
  <si>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</si>
  <si>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</si>
  <si>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</si>
  <si>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</si>
  <si>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</si>
  <si>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</si>
  <si>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</si>
  <si>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</si>
  <si>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</si>
  <si>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</si>
  <si>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</si>
  <si>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</si>
  <si>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</si>
  <si>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</si>
  <si>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</si>
  <si>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</si>
  <si>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</si>
  <si>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</si>
  <si>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</si>
  <si>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</si>
  <si>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</si>
  <si>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</si>
  <si>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</si>
  <si>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</si>
  <si>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</si>
  <si>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</si>
  <si>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</si>
  <si>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</si>
  <si>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</si>
  <si>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</si>
  <si>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</si>
  <si>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</si>
  <si>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</si>
  <si>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</si>
  <si>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</si>
  <si>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</si>
  <si>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</si>
  <si>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</si>
  <si>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</si>
  <si>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</si>
  <si>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</si>
  <si>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</si>
  <si>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</si>
  <si>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</si>
  <si>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</si>
  <si>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</si>
  <si>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</si>
  <si>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</si>
  <si>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</si>
  <si>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</si>
  <si>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</si>
  <si>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</si>
  <si>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</si>
  <si>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</si>
  <si>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</si>
  <si>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</si>
  <si>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</si>
  <si>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</si>
  <si>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</si>
  <si>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</si>
  <si>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</si>
  <si>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</si>
  <si>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</si>
  <si>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</si>
  <si>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</si>
  <si>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</si>
  <si>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</si>
  <si>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</si>
  <si>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</si>
  <si>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</si>
  <si>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</si>
  <si>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</si>
  <si>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</si>
  <si>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</si>
  <si>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</si>
  <si>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</si>
  <si>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</si>
  <si>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</si>
  <si>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</si>
  <si>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</si>
  <si>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</si>
  <si>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</si>
  <si>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</si>
  <si>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</si>
  <si>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</si>
  <si>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</si>
  <si>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</si>
  <si>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</si>
  <si>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</si>
  <si>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</si>
  <si>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</si>
  <si>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</si>
  <si>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</si>
  <si>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</si>
  <si>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</si>
  <si>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</si>
  <si>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</si>
  <si>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</si>
  <si>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</si>
  <si>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</si>
  <si>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</si>
  <si>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</si>
  <si>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</si>
  <si>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</si>
  <si>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</si>
  <si>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</si>
  <si>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</si>
  <si>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</si>
  <si>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</si>
  <si>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</si>
  <si>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</si>
  <si>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</si>
  <si>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</si>
  <si>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</si>
  <si>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</si>
  <si>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</si>
  <si>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</si>
  <si>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</si>
  <si>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</si>
  <si>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</si>
  <si>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</si>
  <si>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</si>
  <si>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</si>
  <si>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</si>
  <si>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</si>
  <si>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</si>
  <si>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</si>
  <si>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</si>
  <si>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</si>
  <si>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</si>
  <si>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</si>
  <si>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</si>
  <si>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</si>
  <si>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</si>
  <si>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</si>
  <si>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</si>
  <si>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</si>
  <si>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</si>
  <si>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</si>
  <si>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</si>
  <si>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</si>
  <si>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</si>
  <si>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</si>
  <si>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</si>
  <si>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</si>
  <si>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</si>
  <si>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</si>
  <si>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</si>
  <si>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</si>
  <si>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</si>
  <si>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</si>
  <si>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</si>
  <si>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</si>
  <si>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</si>
  <si>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</si>
  <si>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</si>
  <si>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</si>
  <si>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</si>
  <si>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</si>
  <si>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</si>
  <si>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</si>
  <si>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</si>
  <si>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</si>
  <si>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</si>
  <si>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</si>
  <si>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</si>
  <si>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</si>
  <si>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</si>
  <si>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</si>
  <si>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</si>
  <si>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</si>
  <si>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</si>
  <si>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</si>
  <si>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</si>
  <si>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</si>
  <si>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</si>
  <si>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</si>
  <si>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</si>
  <si>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</si>
  <si>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</si>
  <si>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</si>
  <si>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</si>
  <si>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</si>
  <si>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</si>
  <si>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</si>
  <si>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</si>
  <si>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</si>
  <si>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</si>
  <si>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</si>
  <si>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</si>
  <si>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</si>
  <si>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</si>
  <si>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</si>
  <si>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</si>
  <si>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</si>
  <si>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</si>
  <si>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</si>
  <si>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</si>
  <si>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</si>
  <si>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</si>
  <si>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</si>
  <si>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</si>
  <si>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</si>
  <si>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</si>
  <si>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</si>
  <si>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</si>
  <si>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</si>
  <si>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</si>
  <si>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</si>
  <si>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</si>
  <si>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</si>
  <si>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</si>
  <si>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</si>
  <si>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</si>
  <si>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</si>
  <si>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</si>
  <si>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</si>
  <si>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</si>
  <si>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</si>
  <si>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</si>
  <si>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</si>
  <si>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</si>
  <si>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</si>
  <si>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</si>
  <si>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</si>
  <si>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</si>
  <si>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</si>
  <si>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</si>
  <si>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</si>
  <si>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</si>
  <si>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</si>
  <si>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</si>
  <si>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</si>
  <si>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</si>
  <si>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</si>
  <si>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</si>
  <si>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</si>
  <si>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</si>
  <si>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</si>
  <si>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</si>
  <si>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</si>
  <si>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</si>
  <si>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</si>
  <si>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</si>
  <si>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</si>
  <si>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</si>
  <si>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</si>
  <si>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</si>
  <si>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</si>
  <si>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</si>
  <si>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</si>
  <si>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</si>
  <si>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</si>
  <si>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</si>
  <si>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</si>
  <si>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</si>
  <si>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</si>
  <si>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</si>
  <si>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</si>
  <si>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</si>
  <si>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</si>
  <si>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</si>
  <si>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</si>
  <si>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</si>
  <si>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</si>
  <si>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</si>
  <si>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</si>
  <si>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</si>
  <si>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</si>
  <si>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</si>
  <si>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</si>
  <si>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</si>
  <si>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</si>
  <si>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</si>
  <si>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</si>
  <si>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</si>
  <si>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</si>
  <si>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</si>
  <si>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</si>
  <si>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</si>
  <si>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</si>
  <si>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</si>
  <si>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</si>
  <si>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</si>
  <si>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</si>
  <si>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</si>
  <si>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</si>
  <si>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</si>
  <si>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</si>
  <si>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</si>
  <si>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</si>
  <si>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</si>
  <si>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</si>
  <si>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</si>
  <si>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</si>
  <si>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</si>
  <si>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</si>
  <si>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</si>
  <si>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</si>
  <si>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</si>
  <si>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</si>
  <si>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</si>
  <si>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</si>
  <si>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</si>
  <si>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</si>
  <si>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</si>
  <si>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</si>
  <si>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</si>
  <si>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</si>
  <si>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</si>
  <si>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</si>
  <si>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</si>
  <si>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</si>
  <si>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</si>
  <si>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</si>
  <si>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</si>
  <si>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</si>
  <si>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</si>
  <si>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</si>
  <si>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</si>
  <si>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</si>
  <si>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</si>
  <si>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</si>
  <si>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</si>
  <si>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</si>
  <si>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</si>
  <si>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</si>
  <si>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</si>
  <si>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</si>
  <si>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</si>
  <si>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</si>
  <si>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</si>
  <si>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</si>
  <si>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</si>
  <si>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</si>
  <si>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</si>
  <si>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</si>
  <si>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</si>
  <si>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</si>
  <si>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</si>
  <si>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</si>
  <si>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</si>
  <si>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</si>
  <si>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</si>
  <si>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</si>
  <si>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</si>
  <si>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</si>
  <si>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</si>
  <si>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</si>
  <si>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</si>
  <si>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</si>
  <si>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</si>
  <si>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</si>
  <si>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</si>
  <si>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</si>
  <si>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</si>
  <si>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</si>
  <si>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</si>
  <si>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</si>
  <si>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</si>
  <si>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</si>
  <si>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</si>
  <si>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</si>
  <si>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</si>
  <si>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</si>
  <si>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</si>
  <si>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</si>
  <si>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</si>
  <si>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</si>
  <si>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</si>
  <si>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</si>
  <si>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</si>
  <si>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</si>
  <si>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</si>
  <si>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</si>
  <si>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</si>
  <si>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</si>
  <si>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</si>
  <si>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</si>
  <si>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</si>
  <si>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</si>
  <si>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</si>
  <si>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</si>
  <si>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</si>
  <si>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</si>
  <si>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</si>
  <si>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</si>
  <si>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</si>
  <si>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</si>
  <si>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</si>
  <si>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</si>
  <si>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</si>
  <si>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</si>
  <si>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</si>
  <si>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</si>
  <si>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</si>
  <si>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</si>
  <si>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</si>
  <si>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</si>
  <si>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</si>
  <si>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</si>
  <si>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</si>
  <si>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</si>
  <si>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</si>
  <si>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</si>
  <si>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</si>
  <si>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</si>
  <si>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</si>
  <si>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</si>
  <si>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</si>
  <si>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</si>
  <si>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</si>
  <si>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</si>
  <si>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</si>
  <si>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</si>
  <si>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</si>
  <si>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</si>
  <si>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</si>
  <si>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</si>
  <si>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</si>
  <si>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</si>
  <si>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</si>
  <si>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</si>
  <si>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</si>
  <si>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</si>
  <si>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</si>
  <si>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</si>
  <si>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</si>
  <si>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</si>
  <si>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</si>
  <si>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</si>
  <si>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</si>
  <si>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</si>
  <si>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</si>
  <si>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</si>
  <si>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</si>
  <si>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</si>
  <si>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</si>
  <si>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</si>
  <si>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</si>
  <si>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</si>
  <si>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</si>
  <si>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</si>
  <si>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</si>
  <si>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</si>
  <si>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</si>
  <si>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</si>
  <si>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</si>
  <si>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</si>
  <si>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</si>
  <si>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</si>
  <si>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</si>
  <si>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</si>
  <si>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</si>
  <si>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</si>
  <si>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</si>
  <si>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</si>
  <si>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</si>
  <si>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</si>
  <si>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</si>
  <si>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</si>
  <si>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</si>
  <si>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</si>
  <si>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</si>
  <si>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</si>
  <si>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</si>
  <si>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</si>
  <si>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</si>
  <si>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</si>
  <si>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</si>
  <si>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</si>
  <si>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</si>
  <si>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</si>
  <si>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</si>
  <si>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</si>
  <si>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</si>
  <si>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</si>
  <si>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</si>
  <si>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</si>
  <si>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</si>
  <si>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</si>
  <si>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</si>
  <si>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</si>
  <si>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</si>
  <si>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</si>
  <si>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</si>
  <si>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</si>
  <si>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</si>
  <si>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</si>
  <si>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</si>
  <si>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</si>
  <si>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</si>
  <si>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</si>
  <si>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</si>
  <si>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</si>
  <si>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</si>
  <si>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</si>
  <si>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</si>
  <si>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</si>
  <si>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</si>
  <si>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</si>
  <si>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</si>
  <si>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</si>
  <si>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</si>
  <si>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</si>
  <si>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</si>
  <si>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</si>
  <si>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</si>
  <si>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</si>
  <si>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</si>
  <si>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</si>
  <si>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</si>
  <si>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</si>
  <si>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</si>
  <si>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</si>
  <si>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</si>
  <si>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</si>
  <si>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</si>
  <si>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</si>
  <si>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</si>
  <si>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</si>
  <si>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</si>
  <si>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</si>
  <si>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</si>
  <si>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</si>
  <si>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</si>
  <si>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</si>
  <si>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</si>
  <si>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</si>
  <si>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</si>
  <si>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</si>
  <si>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</si>
  <si>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</si>
  <si>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</si>
  <si>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</si>
  <si>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</si>
  <si>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</si>
  <si>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</si>
  <si>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</si>
  <si>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</si>
  <si>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</si>
  <si>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</si>
  <si>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</si>
  <si>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</si>
  <si>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</si>
  <si>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</si>
  <si>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</si>
  <si>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</si>
  <si>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</si>
  <si>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</si>
  <si>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</si>
  <si>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</si>
  <si>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</si>
  <si>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</si>
  <si>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</si>
  <si>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</si>
  <si>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</si>
  <si>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</si>
  <si>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</si>
  <si>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</si>
  <si>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</si>
  <si>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</si>
  <si>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</si>
  <si>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</si>
  <si>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</si>
  <si>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</si>
  <si>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</si>
  <si>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</si>
  <si>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</si>
  <si>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</si>
  <si>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</si>
  <si>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</si>
  <si>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</si>
  <si>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</si>
  <si>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</si>
  <si>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</si>
  <si>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</si>
  <si>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</si>
  <si>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</si>
  <si>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</si>
  <si>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</si>
  <si>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</si>
  <si>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</si>
  <si>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</si>
  <si>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</si>
  <si>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</si>
  <si>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</si>
  <si>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</si>
  <si>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</si>
  <si>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</si>
  <si>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</si>
  <si>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</si>
  <si>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</si>
  <si>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</si>
  <si>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</si>
  <si>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</si>
  <si>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</si>
  <si>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</si>
  <si>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</si>
  <si>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</si>
  <si>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</si>
  <si>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</si>
  <si>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</si>
  <si>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</si>
  <si>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</si>
  <si>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</si>
  <si>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</si>
  <si>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</si>
  <si>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</si>
  <si>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</si>
  <si>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</si>
  <si>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</si>
  <si>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</si>
  <si>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</si>
  <si>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</si>
  <si>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</si>
  <si>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</si>
  <si>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</si>
  <si>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</si>
  <si>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</si>
  <si>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</si>
  <si>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</si>
  <si>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</si>
  <si>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</si>
  <si>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</si>
  <si>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</si>
  <si>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</si>
  <si>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</si>
  <si>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</si>
  <si>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</si>
  <si>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</si>
  <si>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</si>
  <si>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</si>
  <si>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</si>
  <si>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</si>
  <si>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</si>
  <si>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</si>
  <si>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</si>
  <si>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</si>
  <si>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</si>
  <si>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</si>
  <si>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</si>
  <si>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</si>
  <si>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</si>
  <si>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</si>
  <si>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</si>
  <si>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</si>
  <si>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</si>
  <si>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</si>
  <si>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</si>
  <si>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</si>
  <si>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</si>
  <si>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</si>
  <si>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</si>
  <si>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</si>
  <si>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</si>
  <si>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</si>
  <si>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</si>
  <si>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</si>
  <si>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</si>
  <si>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</si>
  <si>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</si>
  <si>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</si>
  <si>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</si>
  <si>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</si>
  <si>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</si>
  <si>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</si>
  <si>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</si>
  <si>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</si>
  <si>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</si>
  <si>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</si>
  <si>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</si>
  <si>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</si>
  <si>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</si>
  <si>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</si>
  <si>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</si>
  <si>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</si>
  <si>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</si>
  <si>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</si>
  <si>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</si>
  <si>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</si>
  <si>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</si>
  <si>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</si>
  <si>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</si>
  <si>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</si>
  <si>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</si>
  <si>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</si>
  <si>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</si>
  <si>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</si>
  <si>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</si>
  <si>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</si>
  <si>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</si>
  <si>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</si>
  <si>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</si>
  <si>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</si>
  <si>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</si>
  <si>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</si>
  <si>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</si>
  <si>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</si>
  <si>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</si>
  <si>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</si>
  <si>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</si>
  <si>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</si>
  <si>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</si>
  <si>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</si>
  <si>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</si>
  <si>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</si>
  <si>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</si>
  <si>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</si>
  <si>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</si>
  <si>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</si>
  <si>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</si>
  <si>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</si>
  <si>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</si>
  <si>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</si>
  <si>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</si>
  <si>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</si>
  <si>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</si>
  <si>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</si>
  <si>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</si>
  <si>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</si>
  <si>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</si>
  <si>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</si>
  <si>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</si>
  <si>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</si>
  <si>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</si>
  <si>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</si>
  <si>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</si>
  <si>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</si>
  <si>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</si>
  <si>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</si>
  <si>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</si>
  <si>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</si>
  <si>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</si>
  <si>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</si>
  <si>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</si>
  <si>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</si>
  <si>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</si>
  <si>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</si>
  <si>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</si>
  <si>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</si>
  <si>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</si>
  <si>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</si>
  <si>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</si>
  <si>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</si>
  <si>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</si>
  <si>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</si>
  <si>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</si>
  <si>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</si>
  <si>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</si>
  <si>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</si>
  <si>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</si>
  <si>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</si>
  <si>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</si>
  <si>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</si>
  <si>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</si>
  <si>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</si>
  <si>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</si>
  <si>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</si>
  <si>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</si>
  <si>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</si>
  <si>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</si>
  <si>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</si>
  <si>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</si>
  <si>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</si>
  <si>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</si>
  <si>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</si>
  <si>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</si>
  <si>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</si>
  <si>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</si>
  <si>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</si>
  <si>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</si>
  <si>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</si>
  <si>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</si>
  <si>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</si>
  <si>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</si>
  <si>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</si>
  <si>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</si>
  <si>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</si>
  <si>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</si>
  <si>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</si>
  <si>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</si>
  <si>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</si>
  <si>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</si>
  <si>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</si>
  <si>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</si>
  <si>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</si>
  <si>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</si>
  <si>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</si>
  <si>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</si>
  <si>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</si>
  <si>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</si>
  <si>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</si>
  <si>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</si>
  <si>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</si>
  <si>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</si>
  <si>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</si>
  <si>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</si>
  <si>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</si>
  <si>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</si>
  <si>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</si>
  <si>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</si>
  <si>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</si>
  <si>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</si>
  <si>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</si>
  <si>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</si>
  <si>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</si>
  <si>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</si>
  <si>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</si>
  <si>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</si>
  <si>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</si>
  <si>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</si>
  <si>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</si>
  <si>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</si>
  <si>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</si>
  <si>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</si>
  <si>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</si>
  <si>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</si>
  <si>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</si>
  <si>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</si>
  <si>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</si>
  <si>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</si>
  <si>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</si>
  <si>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</si>
  <si>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</si>
  <si>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</si>
  <si>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</si>
  <si>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</si>
  <si>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</si>
  <si>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</si>
  <si>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</si>
  <si>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</si>
  <si>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</si>
  <si>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</si>
  <si>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</si>
  <si>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</si>
  <si>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</si>
  <si>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</si>
  <si>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</si>
  <si>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</si>
  <si>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</si>
  <si>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</si>
  <si>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</si>
  <si>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</si>
  <si>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</si>
  <si>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</si>
  <si>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</si>
  <si>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</si>
  <si>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</si>
  <si>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</si>
  <si>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</si>
  <si>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</si>
  <si>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</si>
  <si>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</si>
  <si>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</si>
  <si>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</si>
  <si>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</si>
  <si>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</si>
  <si>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</si>
  <si>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</si>
  <si>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</si>
  <si>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</si>
  <si>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</si>
  <si>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</si>
  <si>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</si>
  <si>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</si>
  <si>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</si>
  <si>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</si>
  <si>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</si>
  <si>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</si>
  <si>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</si>
  <si>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</si>
  <si>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</si>
  <si>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</si>
  <si>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</si>
  <si>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</si>
  <si>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</si>
  <si>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</si>
  <si>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</si>
  <si>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</si>
  <si>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</si>
  <si>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</si>
  <si>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</si>
  <si>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</si>
  <si>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</si>
  <si>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</si>
  <si>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</si>
  <si>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</si>
  <si>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</si>
  <si>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</si>
  <si>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</si>
  <si>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</si>
  <si>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</si>
  <si>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</si>
  <si>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</si>
  <si>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</si>
  <si>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</si>
  <si>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</si>
  <si>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</si>
  <si>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</si>
  <si>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</si>
  <si>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</si>
  <si>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</si>
  <si>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</si>
  <si>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</si>
  <si>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</si>
  <si>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</si>
  <si>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</si>
  <si>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</si>
  <si>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</si>
  <si>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</si>
  <si>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</si>
  <si>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</si>
  <si>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</si>
  <si>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</si>
  <si>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</si>
  <si>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</si>
  <si>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</si>
  <si>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</si>
  <si>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</si>
  <si>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</si>
  <si>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</si>
  <si>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</si>
  <si>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</si>
  <si>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</si>
  <si>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</si>
  <si>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</si>
  <si>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</si>
  <si>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</si>
  <si>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</si>
  <si>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</si>
  <si>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</si>
  <si>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</si>
  <si>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</si>
  <si>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</si>
  <si>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</si>
  <si>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</si>
  <si>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</si>
  <si>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</si>
  <si>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</si>
  <si>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</si>
  <si>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</si>
  <si>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</si>
  <si>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</si>
  <si>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</si>
  <si>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</si>
  <si>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</si>
  <si>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</si>
  <si>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</si>
  <si>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</si>
  <si>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</si>
  <si>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</si>
  <si>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</si>
  <si>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</si>
  <si>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</si>
  <si>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</si>
  <si>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</si>
  <si>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</si>
  <si>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</si>
  <si>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</si>
  <si>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</si>
  <si>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</si>
  <si>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</si>
  <si>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</si>
  <si>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</si>
  <si>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</si>
  <si>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</si>
  <si>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</si>
  <si>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</si>
  <si>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</si>
  <si>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</si>
  <si>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</si>
  <si>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</si>
  <si>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</si>
  <si>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</si>
  <si>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</si>
  <si>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</si>
  <si>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</si>
  <si>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</si>
  <si>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</si>
  <si>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</si>
  <si>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</si>
  <si>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</si>
  <si>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</si>
  <si>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</si>
  <si>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</si>
  <si>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</si>
  <si>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</si>
  <si>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</si>
  <si>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</si>
  <si>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</si>
  <si>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</si>
  <si>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</si>
  <si>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</si>
  <si>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</si>
  <si>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</si>
  <si>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</si>
  <si>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</si>
  <si>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</si>
  <si>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</si>
  <si>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</si>
  <si>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</si>
  <si>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</si>
  <si>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</si>
  <si>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</si>
  <si>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</si>
  <si>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</si>
  <si>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</si>
  <si>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</si>
  <si>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</si>
  <si>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</si>
  <si>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</si>
  <si>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</si>
  <si>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</si>
  <si>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</si>
  <si>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</si>
  <si>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</si>
  <si>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</si>
  <si>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</si>
  <si>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</si>
  <si>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</si>
  <si>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</si>
  <si>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</si>
  <si>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</si>
  <si>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</si>
  <si>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</si>
  <si>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</si>
  <si>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</si>
  <si>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</si>
  <si>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</si>
  <si>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</si>
  <si>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</si>
  <si>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</si>
  <si>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</si>
  <si>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</si>
  <si>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</si>
  <si>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</si>
  <si>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</si>
  <si>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</si>
  <si>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</si>
  <si>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</si>
  <si>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</si>
  <si>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</si>
  <si>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</si>
  <si>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</si>
  <si>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</si>
  <si>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</si>
  <si>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</si>
  <si>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</si>
  <si>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</si>
  <si>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</si>
  <si>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</si>
  <si>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</si>
  <si>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</si>
  <si>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</si>
  <si>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</si>
  <si>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</si>
  <si>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</si>
  <si>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</si>
  <si>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</si>
  <si>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</si>
  <si>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</si>
  <si>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</si>
  <si>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</si>
  <si>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</si>
  <si>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</si>
  <si>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</si>
  <si>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</si>
  <si>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</si>
  <si>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</si>
  <si>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</si>
  <si>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</si>
  <si>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</si>
  <si>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</si>
  <si>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</si>
  <si>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</si>
  <si>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</si>
  <si>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</si>
  <si>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</si>
  <si>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</si>
  <si>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</si>
  <si>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</si>
  <si>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</si>
  <si>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</si>
  <si>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</si>
  <si>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</si>
  <si>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</si>
  <si>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</si>
  <si>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</si>
  <si>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</si>
  <si>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</si>
  <si>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</si>
  <si>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</si>
  <si>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</si>
  <si>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</si>
  <si>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</si>
  <si>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</si>
  <si>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</si>
  <si>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</si>
  <si>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</si>
  <si>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</si>
  <si>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</si>
  <si>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</si>
  <si>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</si>
  <si>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</si>
  <si>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</si>
  <si>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</si>
  <si>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</si>
  <si>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</si>
  <si>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</si>
  <si>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</si>
  <si>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</si>
  <si>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</si>
  <si>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</si>
  <si>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</si>
  <si>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</si>
  <si>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</si>
  <si>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</si>
  <si>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</si>
  <si>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</si>
  <si>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</si>
  <si>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</si>
  <si>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</si>
  <si>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</si>
  <si>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</si>
  <si>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</si>
  <si>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</si>
  <si>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</si>
  <si>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</si>
  <si>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</si>
  <si>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</si>
  <si>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</si>
  <si>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</si>
  <si>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</si>
  <si>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</si>
  <si>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</si>
  <si>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</si>
  <si>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</si>
  <si>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</si>
  <si>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</si>
  <si>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</si>
  <si>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</si>
  <si>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</si>
  <si>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</si>
  <si>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</si>
  <si>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</si>
  <si>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</si>
  <si>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</si>
  <si>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</si>
  <si>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</si>
  <si>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</si>
  <si>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</si>
  <si>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</si>
  <si>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</si>
  <si>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</si>
  <si>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</si>
  <si>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</si>
  <si>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</si>
  <si>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</si>
  <si>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</si>
  <si>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</si>
  <si>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</si>
  <si>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</si>
  <si>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</si>
  <si>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</si>
  <si>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</si>
  <si>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</si>
  <si>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</si>
  <si>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</si>
  <si>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</si>
  <si>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</si>
  <si>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</si>
  <si>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</si>
  <si>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</si>
  <si>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</si>
  <si>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</si>
  <si>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</si>
  <si>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</si>
  <si>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</si>
  <si>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</si>
  <si>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</si>
  <si>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</si>
  <si>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</si>
  <si>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</si>
  <si>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</si>
  <si>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</si>
  <si>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</si>
  <si>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</si>
  <si>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</si>
  <si>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</si>
  <si>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</si>
  <si>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</si>
  <si>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</si>
  <si>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</si>
  <si>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</si>
  <si>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</si>
  <si>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</si>
  <si>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</si>
  <si>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</si>
  <si>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</si>
  <si>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</si>
  <si>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</si>
  <si>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</si>
  <si>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</si>
  <si>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</si>
  <si>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</si>
  <si>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</si>
  <si>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</si>
  <si>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</si>
  <si>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</si>
  <si>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</si>
  <si>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</si>
  <si>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</si>
  <si>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</si>
  <si>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</si>
  <si>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</si>
  <si>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</si>
  <si>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</si>
  <si>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</si>
  <si>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</si>
  <si>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</si>
  <si>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</si>
  <si>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</si>
  <si>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</si>
  <si>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</si>
  <si>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</si>
  <si>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</si>
  <si>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</si>
  <si>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</si>
  <si>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</si>
  <si>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</si>
  <si>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</si>
  <si>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</si>
  <si>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</si>
  <si>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</si>
  <si>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</si>
  <si>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</si>
  <si>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</si>
  <si>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</si>
  <si>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</si>
  <si>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</si>
  <si>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</si>
  <si>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</si>
  <si>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</si>
  <si>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</si>
  <si>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</si>
  <si>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</si>
  <si>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</si>
  <si>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</si>
  <si>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</si>
  <si>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</si>
  <si>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</si>
  <si>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</si>
  <si>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</si>
  <si>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</si>
  <si>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</si>
  <si>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</si>
  <si>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</si>
  <si>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</si>
  <si>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</si>
  <si>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</si>
  <si>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</si>
  <si>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</si>
  <si>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</si>
  <si>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</si>
  <si>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</si>
  <si>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</si>
  <si>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</si>
  <si>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</si>
  <si>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</si>
  <si>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</si>
  <si>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</si>
  <si>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</si>
  <si>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</si>
  <si>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</si>
  <si>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</si>
  <si>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</si>
  <si>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</si>
  <si>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</si>
  <si>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</si>
  <si>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</si>
  <si>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</si>
  <si>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</si>
  <si>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</si>
  <si>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</si>
  <si>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</si>
  <si>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</si>
  <si>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</si>
  <si>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</si>
  <si>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</si>
  <si>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</si>
  <si>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</si>
  <si>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</si>
  <si>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</si>
  <si>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</si>
  <si>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</si>
  <si>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</si>
  <si>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</si>
  <si>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</si>
  <si>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</si>
  <si>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</si>
  <si>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</si>
  <si>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</si>
  <si>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</si>
  <si>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</si>
  <si>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</si>
  <si>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</si>
  <si>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</si>
  <si>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</si>
  <si>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</si>
  <si>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</si>
  <si>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</si>
  <si>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</si>
  <si>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</si>
  <si>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</si>
  <si>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</si>
  <si>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</si>
  <si>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</si>
  <si>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</si>
  <si>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</si>
  <si>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</si>
  <si>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</si>
  <si>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</si>
  <si>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</si>
  <si>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</si>
  <si>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</si>
  <si>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</si>
  <si>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</si>
  <si>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</si>
  <si>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</si>
  <si>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</si>
  <si>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</si>
  <si>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</si>
  <si>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</si>
  <si>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</si>
  <si>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</si>
  <si>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</si>
  <si>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</si>
  <si>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</si>
  <si>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</si>
  <si>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</si>
  <si>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</si>
  <si>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</si>
  <si>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</si>
  <si>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</si>
  <si>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</si>
  <si>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</si>
  <si>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</si>
  <si>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</si>
  <si>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</si>
  <si>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</si>
  <si>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</si>
  <si>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</si>
  <si>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</si>
  <si>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</si>
  <si>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</si>
  <si>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</si>
  <si>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</si>
  <si>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</si>
  <si>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</si>
  <si>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</si>
  <si>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</si>
  <si>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</si>
  <si>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</si>
  <si>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</si>
  <si>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</si>
  <si>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</si>
  <si>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</si>
  <si>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</si>
  <si>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</si>
  <si>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</si>
  <si>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</si>
  <si>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</si>
  <si>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</si>
  <si>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</si>
  <si>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</si>
  <si>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</si>
  <si>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</si>
  <si>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</si>
  <si>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</si>
  <si>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</si>
  <si>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</si>
  <si>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</si>
  <si>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</si>
  <si>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</si>
  <si>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</si>
  <si>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</si>
  <si>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</si>
  <si>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</si>
  <si>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</si>
  <si>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</si>
  <si>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</si>
  <si>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</si>
  <si>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</si>
  <si>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</si>
  <si>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</si>
  <si>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</si>
  <si>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</si>
  <si>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</si>
  <si>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</si>
  <si>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</si>
  <si>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</si>
  <si>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</si>
  <si>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</si>
  <si>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</si>
  <si>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</si>
  <si>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</si>
  <si>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</si>
  <si>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</si>
  <si>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</si>
  <si>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</si>
  <si>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</si>
  <si>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</si>
  <si>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</si>
  <si>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</si>
  <si>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</si>
  <si>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</si>
  <si>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</si>
  <si>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</si>
  <si>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</si>
  <si>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</si>
  <si>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</si>
  <si>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</si>
  <si>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</si>
  <si>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</si>
  <si>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</si>
  <si>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</si>
  <si>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</si>
  <si>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</si>
  <si>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</si>
  <si>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</si>
  <si>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</si>
  <si>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</si>
  <si>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</si>
  <si>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</si>
  <si>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</si>
  <si>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</si>
  <si>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</si>
  <si>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</si>
  <si>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</si>
  <si>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</si>
  <si>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</si>
  <si>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</si>
  <si>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</si>
  <si>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</si>
  <si>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</si>
  <si>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</si>
  <si>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</si>
  <si>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</si>
  <si>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</si>
  <si>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</si>
  <si>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</si>
  <si>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</si>
  <si>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</si>
  <si>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</si>
  <si>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</si>
  <si>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</si>
  <si>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</si>
  <si>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</si>
  <si>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</si>
  <si>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</si>
  <si>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</si>
  <si>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</si>
  <si>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</si>
  <si>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</si>
  <si>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</si>
  <si>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</si>
  <si>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</si>
  <si>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</si>
  <si>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</si>
  <si>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</si>
  <si>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</si>
  <si>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</si>
  <si>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</si>
  <si>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</si>
  <si>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</si>
  <si>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</si>
  <si>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</si>
  <si>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</si>
  <si>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</si>
  <si>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</si>
  <si>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</si>
  <si>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</si>
  <si>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</si>
  <si>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</si>
  <si>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</si>
  <si>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</si>
  <si>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</si>
  <si>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</si>
  <si>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</si>
  <si>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</si>
  <si>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</si>
  <si>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</si>
  <si>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</si>
  <si>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</si>
  <si>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</si>
  <si>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</si>
  <si>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</si>
  <si>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</si>
  <si>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</si>
  <si>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</si>
  <si>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</si>
  <si>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</si>
  <si>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</si>
  <si>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</si>
  <si>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</si>
  <si>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</si>
  <si>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</si>
  <si>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</si>
  <si>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</si>
  <si>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</si>
  <si>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</si>
  <si>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</si>
  <si>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</si>
  <si>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</si>
  <si>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</si>
  <si>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</si>
  <si>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</si>
  <si>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</si>
  <si>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</si>
  <si>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</si>
  <si>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</si>
  <si>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</si>
  <si>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</si>
  <si>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</si>
  <si>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</si>
  <si>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</si>
  <si>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</si>
  <si>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</si>
  <si>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</si>
  <si>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</si>
  <si>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</si>
  <si>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</si>
  <si>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</si>
  <si>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</si>
  <si>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</si>
  <si>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</si>
  <si>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</si>
  <si>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</si>
  <si>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</si>
  <si>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</si>
  <si>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</si>
  <si>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</si>
  <si>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</si>
  <si>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</si>
  <si>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</si>
  <si>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</si>
  <si>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</si>
  <si>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</si>
  <si>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</si>
  <si>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</si>
  <si>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</si>
  <si>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</si>
  <si>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</si>
  <si>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</si>
  <si>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</si>
  <si>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</si>
  <si>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</si>
  <si>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</si>
  <si>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</si>
  <si>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</si>
  <si>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</si>
  <si>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</si>
  <si>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</si>
  <si>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</si>
  <si>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</si>
  <si>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</si>
  <si>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</si>
  <si>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</si>
  <si>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</si>
  <si>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</si>
  <si>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</si>
  <si>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</si>
  <si>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</si>
  <si>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</si>
  <si>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</si>
  <si>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</si>
  <si>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</si>
  <si>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</si>
  <si>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</si>
  <si>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</si>
  <si>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</si>
  <si>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</si>
  <si>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</si>
  <si>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</si>
  <si>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</si>
  <si>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</si>
  <si>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</si>
  <si>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</si>
  <si>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</si>
  <si>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</si>
  <si>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</si>
  <si>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</si>
  <si>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</si>
  <si>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</si>
  <si>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</si>
  <si>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</si>
  <si>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</si>
  <si>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</si>
  <si>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</si>
  <si>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</si>
  <si>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</si>
  <si>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</si>
  <si>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</si>
  <si>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</si>
  <si>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</si>
  <si>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</si>
  <si>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</si>
  <si>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</si>
  <si>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</si>
  <si>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</si>
  <si>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</si>
  <si>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</si>
  <si>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</si>
  <si>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</si>
  <si>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</si>
  <si>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</si>
  <si>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</si>
  <si>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</si>
  <si>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</si>
  <si>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</si>
  <si>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</si>
  <si>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</si>
  <si>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</si>
  <si>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</si>
  <si>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</si>
  <si>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</si>
  <si>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</si>
  <si>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</si>
  <si>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</si>
  <si>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</si>
  <si>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</si>
  <si>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</si>
  <si>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</si>
  <si>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</si>
  <si>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</si>
  <si>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</si>
  <si>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</si>
  <si>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</si>
  <si>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</si>
  <si>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</si>
  <si>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</si>
  <si>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</si>
  <si>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</si>
  <si>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</si>
  <si>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</si>
  <si>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</si>
  <si>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</si>
  <si>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</si>
  <si>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</si>
  <si>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</si>
  <si>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</si>
  <si>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</si>
  <si>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</si>
  <si>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</si>
  <si>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</si>
  <si>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</si>
  <si>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</si>
  <si>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</si>
  <si>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</si>
  <si>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</si>
  <si>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</si>
  <si>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</si>
  <si>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</si>
  <si>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</si>
  <si>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</si>
  <si>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</si>
  <si>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</si>
  <si>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</si>
  <si>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</si>
  <si>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</si>
  <si>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</si>
  <si>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</si>
  <si>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</si>
  <si>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</si>
  <si>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</si>
  <si>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</si>
  <si>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</si>
  <si>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</si>
  <si>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</si>
  <si>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</si>
  <si>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</si>
  <si>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</si>
  <si>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</si>
  <si>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</si>
  <si>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</si>
  <si>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</si>
  <si>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</si>
  <si>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</si>
  <si>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</si>
  <si>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</si>
  <si>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</si>
  <si>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</si>
  <si>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</si>
  <si>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</si>
  <si>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</si>
  <si>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</si>
  <si>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</si>
  <si>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</si>
  <si>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</si>
  <si>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</si>
  <si>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</si>
  <si>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</si>
  <si>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</si>
  <si>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</si>
  <si>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</si>
  <si>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</si>
  <si>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</si>
  <si>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</si>
  <si>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</si>
  <si>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</si>
  <si>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</si>
  <si>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</si>
  <si>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</si>
  <si>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</si>
  <si>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</si>
  <si>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</si>
  <si>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</si>
  <si>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</si>
  <si>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</si>
  <si>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</si>
  <si>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</si>
  <si>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</si>
  <si>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</si>
  <si>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</si>
  <si>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</si>
  <si>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</si>
  <si>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</si>
  <si>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</si>
  <si>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</si>
  <si>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</si>
  <si>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</si>
  <si>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</si>
  <si>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</si>
  <si>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</si>
  <si>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</si>
  <si>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</si>
  <si>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</si>
  <si>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</si>
  <si>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</si>
  <si>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</si>
  <si>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</si>
  <si>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</si>
  <si>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</si>
  <si>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</si>
  <si>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</si>
  <si>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</si>
  <si>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</si>
  <si>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</si>
  <si>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</si>
  <si>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</si>
  <si>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</si>
  <si>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</si>
  <si>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</si>
  <si>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</si>
  <si>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</si>
  <si>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</si>
  <si>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</si>
  <si>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</si>
  <si>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</si>
  <si>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</si>
  <si>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</si>
  <si>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</si>
  <si>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</si>
  <si>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</si>
  <si>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</si>
  <si>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</si>
  <si>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</si>
  <si>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</si>
  <si>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</si>
  <si>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</si>
  <si>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</si>
  <si>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</si>
  <si>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</si>
  <si>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</si>
  <si>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</si>
  <si>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</si>
  <si>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</si>
  <si>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</si>
  <si>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</si>
  <si>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</si>
  <si>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</si>
  <si>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</si>
  <si>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</si>
  <si>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</si>
  <si>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</si>
  <si>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</si>
  <si>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</si>
  <si>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</si>
  <si>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</si>
  <si>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</si>
  <si>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</si>
  <si>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</si>
  <si>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</si>
  <si>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</si>
  <si>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</si>
  <si>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</si>
  <si>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</si>
  <si>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</si>
  <si>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</si>
  <si>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</si>
  <si>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</si>
  <si>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</si>
  <si>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</si>
  <si>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</si>
  <si>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</si>
  <si>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</si>
  <si>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</si>
  <si>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</si>
  <si>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</si>
  <si>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</si>
  <si>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</si>
  <si>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</si>
  <si>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</si>
  <si>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</si>
  <si>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</si>
  <si>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</si>
  <si>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</si>
  <si>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</si>
  <si>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</si>
  <si>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</si>
  <si>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</si>
  <si>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</si>
  <si>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</si>
  <si>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</si>
  <si>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</si>
  <si>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</si>
  <si>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</si>
  <si>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</si>
  <si>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</si>
  <si>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</si>
  <si>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</si>
  <si>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</si>
  <si>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</si>
  <si>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</si>
  <si>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</si>
  <si>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</si>
  <si>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</si>
  <si>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</si>
  <si>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</si>
  <si>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</si>
  <si>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</si>
  <si>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</si>
  <si>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</si>
  <si>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</si>
  <si>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</si>
  <si>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</si>
  <si>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</si>
  <si>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</si>
  <si>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</si>
  <si>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</si>
  <si>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</si>
  <si>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</si>
  <si>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</si>
  <si>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</si>
  <si>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</si>
  <si>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</si>
  <si>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</si>
  <si>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</si>
  <si>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</si>
  <si>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</si>
  <si>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</si>
  <si>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</si>
  <si>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</si>
  <si>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</si>
  <si>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</si>
  <si>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</si>
  <si>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</si>
  <si>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</si>
  <si>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</si>
  <si>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</si>
  <si>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</si>
  <si>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</si>
  <si>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</si>
  <si>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</si>
  <si>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</si>
  <si>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</si>
  <si>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</si>
  <si>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</si>
  <si>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</si>
  <si>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</si>
  <si>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</si>
  <si>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</si>
  <si>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</si>
  <si>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</si>
  <si>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</si>
  <si>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</si>
  <si>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</si>
  <si>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</si>
  <si>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</si>
  <si>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</si>
  <si>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</si>
  <si>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</si>
  <si>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</si>
  <si>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</si>
  <si>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</si>
  <si>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</si>
  <si>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</si>
  <si>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</si>
  <si>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</si>
  <si>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</si>
  <si>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</si>
  <si>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</si>
  <si>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</si>
  <si>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</si>
  <si>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</si>
  <si>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</si>
  <si>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</si>
  <si>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</si>
  <si>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</si>
  <si>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</si>
  <si>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</si>
  <si>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</si>
  <si>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</si>
  <si>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</si>
  <si>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</si>
  <si>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</si>
  <si>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</si>
  <si>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</si>
  <si>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</si>
  <si>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</si>
  <si>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</si>
  <si>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</si>
  <si>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</si>
  <si>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</si>
  <si>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</si>
  <si>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</si>
  <si>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</si>
  <si>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</si>
  <si>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</si>
  <si>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</si>
  <si>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</si>
  <si>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</si>
  <si>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</si>
  <si>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</si>
  <si>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</si>
  <si>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</si>
  <si>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</si>
  <si>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</si>
  <si>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</si>
  <si>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</si>
  <si>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</si>
  <si>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</si>
  <si>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</si>
  <si>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</si>
  <si>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</si>
  <si>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</si>
  <si>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</si>
  <si>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</si>
  <si>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</si>
  <si>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</si>
  <si>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</si>
  <si>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</si>
  <si>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</si>
  <si>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</si>
  <si>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</si>
  <si>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</si>
  <si>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</si>
  <si>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</si>
  <si>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</si>
  <si>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</si>
  <si>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</si>
  <si>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</si>
  <si>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</si>
  <si>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</si>
  <si>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</si>
  <si>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</si>
  <si>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</si>
  <si>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</si>
  <si>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</si>
  <si>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</si>
  <si>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</si>
  <si>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</si>
  <si>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</si>
  <si>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</si>
  <si>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</si>
  <si>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</si>
  <si>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</si>
  <si>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</si>
  <si>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</si>
  <si>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</si>
  <si>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</si>
  <si>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</si>
  <si>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</si>
  <si>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</si>
  <si>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</si>
  <si>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</si>
  <si>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</si>
  <si>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</si>
  <si>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</si>
  <si>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</si>
  <si>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</si>
  <si>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</si>
  <si>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</si>
  <si>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</si>
  <si>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</si>
  <si>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</si>
  <si>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</si>
  <si>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</si>
  <si>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</si>
  <si>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</si>
  <si>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</si>
  <si>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</si>
  <si>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</si>
  <si>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</si>
  <si>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</si>
  <si>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</si>
  <si>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</si>
  <si>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</si>
  <si>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</si>
  <si>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</si>
  <si>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</si>
  <si>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</si>
  <si>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</si>
  <si>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</si>
  <si>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</si>
  <si>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</si>
  <si>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</si>
  <si>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</si>
  <si>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</si>
  <si>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</si>
  <si>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</si>
  <si>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</si>
  <si>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</si>
  <si>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</si>
  <si>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</si>
  <si>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</si>
  <si>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</si>
  <si>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</si>
  <si>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</si>
  <si>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</si>
  <si>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</si>
  <si>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</si>
  <si>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</si>
  <si>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</si>
  <si>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</si>
  <si>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</si>
  <si>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</si>
  <si>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</si>
  <si>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</si>
  <si>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</si>
  <si>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</si>
  <si>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</si>
  <si>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</si>
  <si>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</si>
  <si>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</si>
  <si>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</si>
  <si>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</si>
  <si>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</si>
  <si>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</si>
  <si>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</si>
  <si>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</si>
  <si>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</si>
  <si>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</si>
  <si>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</si>
  <si>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</si>
  <si>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</si>
  <si>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</si>
  <si>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</si>
  <si>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</si>
  <si>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</si>
  <si>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</si>
  <si>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</si>
  <si>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</si>
  <si>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</si>
  <si>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</si>
  <si>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</si>
  <si>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</si>
  <si>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</si>
  <si>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</si>
  <si>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</si>
  <si>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</si>
  <si>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</si>
  <si>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</si>
  <si>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</si>
  <si>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</si>
  <si>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</si>
  <si>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</si>
  <si>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</si>
  <si>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</si>
  <si>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</si>
  <si>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</si>
  <si>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</si>
  <si>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</si>
  <si>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</si>
  <si>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</si>
  <si>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</si>
  <si>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</si>
  <si>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</si>
  <si>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</si>
  <si>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</si>
  <si>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</si>
  <si>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</si>
  <si>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</si>
  <si>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</si>
  <si>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</si>
  <si>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</si>
  <si>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</si>
  <si>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</si>
  <si>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</si>
  <si>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</si>
  <si>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</si>
  <si>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</si>
  <si>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</si>
  <si>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</si>
  <si>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</si>
  <si>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</si>
  <si>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</si>
  <si>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</si>
  <si>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</si>
  <si>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</si>
  <si>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</si>
  <si>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</si>
  <si>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</si>
  <si>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</si>
  <si>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</si>
  <si>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</si>
  <si>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</si>
  <si>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</si>
  <si>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</si>
  <si>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</si>
  <si>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</si>
  <si>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</si>
  <si>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</si>
  <si>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</si>
  <si>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</si>
  <si>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</si>
  <si>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</si>
  <si>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</si>
  <si>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</si>
  <si>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</si>
  <si>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</si>
  <si>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</si>
  <si>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</si>
  <si>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</si>
  <si>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</si>
  <si>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</si>
  <si>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</si>
  <si>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</si>
  <si>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</si>
  <si>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</si>
  <si>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</si>
  <si>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</si>
  <si>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</si>
  <si>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</si>
  <si>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</si>
  <si>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</si>
  <si>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</si>
  <si>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</si>
  <si>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</si>
  <si>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</si>
  <si>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</si>
  <si>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</si>
  <si>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</si>
  <si>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</si>
  <si>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</si>
  <si>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</si>
  <si>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</si>
  <si>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</si>
  <si>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</si>
  <si>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</si>
  <si>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</si>
  <si>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</si>
  <si>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</si>
  <si>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</si>
  <si>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</si>
  <si>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</si>
  <si>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</si>
  <si>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</si>
  <si>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</si>
  <si>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</si>
  <si>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</si>
  <si>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</si>
  <si>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</si>
  <si>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</si>
  <si>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</si>
  <si>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</si>
  <si>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</si>
  <si>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</si>
  <si>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</si>
  <si>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</si>
  <si>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</si>
  <si>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</si>
  <si>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</si>
  <si>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</si>
  <si>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</si>
  <si>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</si>
  <si>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</si>
  <si>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</si>
  <si>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</si>
  <si>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</si>
  <si>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</si>
  <si>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</si>
  <si>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</si>
  <si>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</si>
  <si>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</si>
  <si>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</si>
  <si>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</si>
  <si>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</si>
  <si>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</si>
  <si>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</si>
  <si>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</si>
  <si>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</si>
  <si>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</si>
  <si>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</si>
  <si>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</si>
  <si>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</si>
  <si>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</si>
  <si>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</si>
  <si>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</si>
  <si>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</si>
  <si>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</si>
  <si>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</si>
  <si>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</si>
  <si>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</si>
  <si>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</si>
  <si>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</si>
  <si>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</si>
  <si>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</si>
  <si>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</si>
  <si>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</si>
  <si>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</si>
  <si>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</si>
  <si>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</si>
  <si>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</si>
  <si>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</si>
  <si>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</si>
  <si>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</si>
  <si>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</si>
  <si>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</si>
  <si>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</si>
  <si>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</si>
  <si>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</si>
  <si>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</si>
  <si>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</si>
  <si>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</si>
  <si>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</si>
  <si>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</si>
  <si>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</si>
  <si>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</si>
  <si>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</si>
  <si>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</si>
  <si>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</si>
  <si>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</si>
  <si>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</si>
  <si>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</si>
  <si>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</si>
  <si>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</si>
  <si>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</si>
  <si>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</si>
  <si>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</si>
  <si>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</si>
  <si>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</si>
  <si>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</si>
  <si>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</si>
  <si>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</si>
  <si>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</si>
  <si>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</si>
  <si>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</si>
  <si>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</si>
  <si>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</si>
  <si>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</si>
  <si>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</si>
  <si>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</si>
  <si>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</si>
  <si>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</si>
  <si>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</si>
  <si>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</si>
  <si>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</si>
  <si>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</si>
  <si>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</si>
  <si>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</si>
  <si>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</si>
  <si>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</si>
  <si>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</si>
  <si>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</si>
  <si>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</si>
  <si>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</si>
  <si>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</si>
  <si>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</si>
  <si>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</si>
  <si>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</si>
  <si>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</si>
  <si>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</si>
  <si>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</si>
  <si>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</si>
  <si>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</si>
  <si>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</si>
  <si>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</si>
  <si>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</si>
  <si>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</si>
  <si>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</si>
  <si>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</si>
  <si>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</si>
  <si>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</si>
  <si>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</si>
  <si>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</si>
  <si>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</si>
  <si>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</si>
  <si>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</si>
  <si>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</si>
  <si>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</si>
  <si>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</si>
  <si>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</si>
  <si>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</si>
  <si>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</si>
  <si>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</si>
  <si>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</si>
  <si>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</si>
  <si>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</si>
  <si>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</si>
  <si>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</si>
  <si>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</si>
  <si>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</si>
  <si>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</si>
  <si>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</si>
  <si>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</si>
  <si>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</si>
  <si>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</si>
  <si>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</si>
  <si>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</si>
  <si>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</si>
  <si>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</si>
  <si>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</si>
  <si>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</si>
  <si>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</si>
  <si>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</si>
  <si>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</si>
  <si>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</si>
  <si>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</si>
  <si>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</si>
  <si>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</si>
  <si>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</si>
  <si>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</si>
  <si>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</si>
  <si>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</si>
  <si>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</si>
  <si>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</si>
  <si>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</si>
  <si>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</si>
  <si>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</si>
  <si>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</si>
  <si>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</si>
  <si>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</si>
  <si>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</si>
  <si>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</si>
  <si>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</si>
  <si>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</si>
  <si>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</si>
  <si>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</si>
  <si>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</si>
  <si>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</si>
  <si>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</si>
  <si>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</si>
  <si>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</si>
  <si>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</si>
  <si>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</si>
  <si>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</si>
  <si>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</si>
  <si>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</si>
  <si>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</si>
  <si>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</si>
  <si>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</si>
  <si>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</si>
  <si>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</si>
  <si>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</si>
  <si>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</si>
  <si>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</si>
  <si>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</si>
  <si>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</si>
  <si>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</si>
  <si>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</si>
  <si>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</si>
  <si>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</si>
  <si>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</si>
  <si>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</si>
  <si>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</si>
  <si>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</si>
  <si>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</si>
  <si>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</si>
  <si>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</si>
  <si>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</si>
  <si>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</si>
  <si>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</si>
  <si>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</si>
  <si>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</si>
  <si>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</si>
  <si>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</si>
  <si>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</si>
  <si>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</si>
  <si>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</si>
  <si>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</si>
  <si>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</si>
  <si>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</si>
  <si>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</si>
  <si>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</si>
  <si>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</si>
  <si>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</si>
  <si>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</si>
  <si>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</si>
  <si>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</si>
  <si>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</si>
  <si>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</si>
  <si>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</si>
  <si>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</si>
  <si>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</si>
  <si>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</si>
  <si>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</si>
  <si>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</si>
  <si>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</si>
  <si>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</si>
  <si>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</si>
  <si>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</si>
  <si>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</si>
  <si>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</si>
  <si>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</si>
  <si>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</si>
  <si>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</si>
  <si>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</si>
  <si>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</si>
  <si>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</si>
  <si>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</si>
  <si>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</si>
  <si>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</si>
  <si>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</si>
  <si>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</si>
  <si>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</si>
  <si>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</si>
  <si>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</si>
  <si>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</si>
  <si>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</si>
  <si>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</si>
  <si>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</si>
  <si>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</si>
  <si>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</si>
  <si>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</si>
  <si>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</si>
  <si>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</si>
  <si>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</si>
  <si>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</si>
  <si>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</si>
  <si>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</si>
  <si>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</si>
  <si>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</si>
  <si>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</si>
  <si>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</si>
  <si>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</si>
  <si>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</si>
  <si>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</si>
  <si>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</si>
  <si>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</si>
  <si>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</si>
  <si>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</si>
  <si>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</si>
  <si>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</si>
  <si>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</si>
  <si>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</si>
  <si>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</si>
  <si>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</si>
  <si>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</si>
  <si>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</si>
  <si>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</si>
  <si>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</si>
  <si>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</si>
  <si>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</si>
  <si>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</si>
  <si>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</si>
  <si>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</si>
  <si>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</si>
  <si>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</si>
  <si>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</si>
  <si>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</si>
  <si>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</si>
  <si>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</si>
  <si>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</si>
  <si>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</si>
  <si>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</si>
  <si>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</si>
  <si>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</si>
  <si>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</si>
  <si>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</si>
  <si>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</si>
  <si>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</si>
  <si>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</si>
  <si>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</si>
  <si>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</si>
  <si>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</si>
  <si>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</si>
  <si>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</si>
  <si>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</si>
  <si>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</si>
  <si>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</si>
  <si>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</si>
  <si>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</si>
  <si>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</si>
  <si>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</si>
  <si>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</si>
  <si>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</si>
  <si>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</si>
  <si>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</si>
  <si>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</si>
  <si>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</si>
  <si>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</si>
  <si>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</si>
  <si>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</si>
  <si>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</si>
  <si>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</si>
  <si>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</si>
  <si>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</si>
  <si>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</si>
  <si>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</si>
  <si>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</si>
  <si>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</si>
  <si>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</si>
  <si>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</si>
  <si>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</si>
  <si>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</si>
  <si>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</si>
  <si>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</si>
  <si>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</si>
  <si>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</si>
  <si>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</si>
  <si>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</si>
  <si>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</si>
  <si>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</si>
  <si>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</si>
  <si>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</si>
  <si>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</si>
  <si>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</si>
  <si>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</si>
  <si>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</si>
  <si>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</si>
  <si>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</si>
  <si>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</si>
  <si>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</si>
  <si>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</si>
  <si>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</si>
  <si>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</si>
  <si>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</si>
  <si>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</si>
  <si>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</si>
  <si>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</si>
  <si>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</si>
  <si>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</si>
  <si>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</si>
  <si>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</si>
  <si>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</si>
  <si>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</si>
  <si>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</si>
  <si>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</si>
  <si>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</si>
  <si>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</si>
  <si>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</si>
  <si>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</si>
  <si>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</si>
  <si>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</si>
  <si>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</si>
  <si>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</si>
  <si>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</si>
  <si>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</si>
  <si>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</si>
  <si>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</si>
  <si>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</si>
  <si>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</si>
  <si>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</si>
  <si>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</si>
  <si>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</si>
  <si>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</si>
  <si>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</si>
  <si>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</si>
  <si>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</si>
  <si>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</si>
  <si>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</si>
  <si>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</si>
  <si>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</si>
  <si>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</si>
  <si>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</si>
  <si>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</si>
  <si>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</si>
  <si>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</si>
  <si>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</si>
  <si>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</si>
  <si>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</si>
  <si>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</si>
  <si>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</si>
  <si>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</si>
  <si>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</si>
  <si>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</si>
  <si>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</si>
  <si>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</si>
  <si>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</si>
  <si>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</si>
  <si>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</si>
  <si>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</si>
  <si>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</si>
  <si>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</si>
  <si>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</si>
  <si>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</si>
  <si>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</si>
  <si>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</si>
  <si>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</si>
  <si>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</si>
  <si>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</si>
  <si>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</si>
  <si>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</si>
  <si>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</si>
  <si>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</si>
  <si>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</si>
  <si>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</si>
  <si>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</si>
  <si>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</si>
  <si>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</si>
  <si>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</si>
  <si>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</si>
  <si>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</si>
  <si>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</si>
  <si>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</si>
  <si>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</si>
  <si>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</si>
  <si>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</si>
  <si>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</si>
  <si>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</si>
  <si>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</si>
  <si>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</si>
  <si>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</si>
  <si>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</si>
  <si>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</si>
  <si>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</si>
  <si>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</si>
  <si>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</si>
  <si>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</si>
  <si>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</si>
  <si>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</si>
  <si>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</si>
  <si>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</si>
  <si>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</si>
  <si>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</si>
  <si>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</si>
  <si>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</si>
  <si>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</si>
  <si>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</si>
  <si>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</si>
  <si>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</si>
  <si>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</si>
  <si>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</si>
  <si>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</si>
  <si>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</si>
  <si>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</si>
  <si>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</si>
  <si>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</si>
  <si>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</si>
  <si>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</si>
  <si>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</si>
  <si>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</si>
  <si>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</si>
  <si>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</si>
  <si>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</si>
  <si>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</si>
  <si>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</si>
  <si>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</si>
  <si>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</si>
  <si>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</si>
  <si>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</si>
  <si>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</si>
  <si>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</si>
  <si>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</si>
  <si>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</si>
  <si>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</si>
  <si>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</si>
  <si>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</si>
  <si>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</si>
  <si>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</si>
  <si>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</si>
  <si>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</si>
  <si>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</si>
  <si>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</si>
  <si>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</si>
  <si>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</si>
  <si>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</si>
  <si>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</si>
  <si>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</si>
  <si>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</si>
  <si>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</si>
  <si>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</si>
  <si>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</si>
  <si>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</si>
  <si>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</si>
  <si>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</si>
  <si>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</si>
  <si>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</si>
  <si>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</si>
  <si>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</si>
  <si>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</si>
  <si>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</si>
  <si>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</si>
  <si>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</si>
  <si>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</si>
  <si>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</si>
  <si>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</si>
  <si>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</si>
  <si>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</si>
  <si>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</si>
  <si>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</si>
  <si>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</si>
  <si>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</si>
  <si>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</si>
  <si>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</si>
  <si>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</si>
  <si>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</si>
  <si>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</si>
  <si>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</si>
  <si>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</si>
  <si>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</si>
  <si>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</si>
  <si>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</si>
  <si>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</si>
  <si>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</si>
  <si>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</si>
  <si>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</si>
  <si>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</si>
  <si>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</si>
  <si>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</si>
  <si>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</si>
  <si>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</si>
  <si>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</si>
  <si>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</si>
  <si>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</si>
  <si>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</si>
  <si>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</si>
  <si>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</si>
  <si>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</si>
  <si>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</si>
  <si>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</si>
  <si>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</si>
  <si>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</si>
  <si>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</si>
  <si>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</si>
  <si>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</si>
  <si>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</si>
  <si>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</si>
  <si>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</si>
  <si>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</si>
  <si>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</si>
  <si>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</si>
  <si>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</si>
  <si>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</si>
  <si>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</si>
  <si>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</si>
  <si>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</si>
  <si>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</si>
  <si>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</si>
  <si>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</si>
  <si>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</si>
  <si>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</si>
  <si>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</si>
  <si>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</si>
  <si>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</si>
  <si>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</si>
  <si>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</si>
  <si>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</si>
  <si>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</si>
  <si>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</si>
  <si>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</si>
  <si>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</si>
  <si>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</si>
  <si>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</si>
  <si>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</si>
  <si>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</si>
  <si>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</si>
  <si>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</si>
  <si>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</si>
  <si>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</si>
  <si>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</si>
  <si>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</si>
  <si>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</si>
  <si>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</si>
  <si>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</si>
  <si>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</si>
  <si>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</si>
  <si>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</si>
  <si>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</si>
  <si>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</si>
  <si>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</si>
  <si>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</si>
  <si>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</si>
  <si>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ETA 100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</si>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</sst>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325.33013969907188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45988.278565624998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45988.278565624998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45988.278565624998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45988.278565624998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45988.278565624998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45988.278565624998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45988.278565624998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45988.278565624998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45988.278565624998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45988.278565624998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45988.278565624998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45988.278565624998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45988.278565624998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45988.278565624998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45988.278565624998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45988.278565624998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45988.278565624998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45988.278565624998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45988.278565624998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45988.278565624998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45988.278565624998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45988.278565624998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45988.278565624998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45988.278565624998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45988.278565624998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45988.278565624998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45988.278565624998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45988.278565624998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45988.278565624998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45988.278565624998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45988.278565624998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45988.278565624998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45988.278565624998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45988.278565624998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45988.278565624998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45988.278565624998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45988.278565624998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45988.278565624998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45988.278565624998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45988.278565624998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45988.278565624998</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163.27872766203654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3.8911466435165494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8.9607291665743105E-2</v>
      </c>
      <c r="H5" s="144">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45988.278565624998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45988.278565624998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45988.278565624998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45988.278565624998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45988.278565624998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45988.278565624998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45988.278565624998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45988.278565624998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45988.278565624998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45988.278565624998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45988.278565624998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45988.278565624998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45988.278565624998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45988.278565624998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45988.278565624998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45988.278565624998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45988.278565624998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45988.278565624998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45988.278565624998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45988.278565624998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45988.278565624998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45988.278565624998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45988.278565624998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45988.278565624998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45988.278565624998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45988.278565624998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45988.278565624998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45988.278565624998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45988.278565624998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45988.278565624998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45988.278565624998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45988.278565624998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45988.278565624998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45988.278565624998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45988.278565624998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45988.278565624998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45988.278565624998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45988.278565624998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45988.278565624998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45988.278565624998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45988.278565624998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45988.278565624998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45988.278565624998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45988.278565624998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45988.278565624998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45988.278565624998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45988.278565624998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45988.278565624998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45988.278565624998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45988.278565624998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45988.278565624998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45988.278565624998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45988.278565624998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45988.278565624998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45988.278565624998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45988.278565624998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45988.278565624998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45988.278565624998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45988.278565624998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45988.278565624998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45988.278565624998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45988.278565624998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45988.278565624998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45988.278565624998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45988.278565624998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45988.278565624998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45988.278565624998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45988.278565624998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45988.278565624998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45988.278565624998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45988.278565624998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45988.278565624998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45988.278565624998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45988.278565624998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45988.278565624998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45988.278565624998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45988.278565624998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45988.278565624998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45988.278565624998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45988.278565624998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45988.278565624998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45988.278565624998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45988.278565624998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45988.278565624998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45988.278565624998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45988.278565624998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45988.278565624998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45988.278565624998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45988.278565624998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45988.278565624998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45988.278565624998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45988.278565624998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45988.278565624998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45988.278565624998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45988.278565624998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45988.278565624998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45988.278565624998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45988.278565624998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45988.278565624998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45988.278565624998</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45988.278565624998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45988.278565624998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45988.278565624998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45988.278565624998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45988.278565624998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45988.278565624998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45988.278565624998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45988.278565624998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45988.278565624998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45988.278565624998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45988.278565624998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45988.278565624998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45988.278565624998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45988.278565624998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45988.278565624998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45988.278565624998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45988.278565624998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45988.278565624998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45988.278565624998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45988.278565624998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45988.278565624998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45988.278565624998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45988.278565624998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45988.278565624998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45988.278565624998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45988.278565624998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45988.278565624998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45988.278565624998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45988.278565624998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45988.278565624998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45988.278565624998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45988.278565624998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45988.278565624998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45988.278565624998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45988.278565624998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45988.278565624998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45988.278565624998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45988.278565624998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45988.278565624998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45988.278565624998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45988.278565624998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45988.278565624998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45988.278565624998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45988.278565624998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45988.278565624998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45988.278565624998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45988.278565624998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45988.278565624998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45988.278565624998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45988.278565624998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45988.278565624998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45988.278565624998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45988.278565624998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45988.278565624998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45988.278565624998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45988.278565624998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45988.278565624998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45988.278565624998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45988.278565624998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45988.278565624998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45988.278565624998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45988.278565624998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45988.278565624998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45988.278565624998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45988.278565624998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45988.278565624998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45988.278565624998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45988.278565624998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45988.278565624998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45988.278565624998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45988.278565624998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45988.278565624998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45988.278565624998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45988.278565624998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45988.278565624998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45988.278565624998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45988.278565624998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45988.278565624998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45988.278565624998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45988.278565624998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45988.278565624998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45988.278565624998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45988.278565624998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45988.278565624998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45988.278565624998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45988.278565624998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45988.278565624998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45988.278565624998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45988.278565624998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45988.278565624998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45988.278565624998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45988.278565624998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45988.278565624998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45988.278565624998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45988.278565624998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45988.278565624998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45988.278565624998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45988.278565624998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45988.278565624998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45988.278565624998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45988.278565624998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45988.278565624998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45988.278565624998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45988.278565624998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45988.278565624998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45988.278565624998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45988.278565624998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45988.278565624998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45988.278565624998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45988.278565624998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45988.278565624998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45988.278565624998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45988.278565624998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45988.278565624998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45988.278565624998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45988.278565624998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45988.278565624998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45988.278565624998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45988.278565624998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45988.278565624998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45988.278565624998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45988.278565624998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45988.278565624998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45988.278565624998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45988.278565624998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45988.278565624998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45988.278565624998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45988.278565624998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45988.278565624998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45988.278565624998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45988.278565624998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45988.278565624998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45988.278565624998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45988.278565624998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45988.278565624998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45988.278565624998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45988.278565624998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45988.278565624998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45988.278565624998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45988.278565624998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45988.278565624998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45988.278565624998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45988.278565624998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45988.278565624998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45988.278565624998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45988.278565624998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45988.278565624998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45988.278565624998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45988.278565624998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45988.278565624998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45988.278565624998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45988.278565624998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45988.278565624998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45988.278565624998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45988.278565624998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45988.278565624998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45988.278565624998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45988.278565624998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45988.278565624998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45988.278565624998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45988.278565624998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45988.278565624998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45988.278565624998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45988.278565624998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45988.278565624998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45988.278565624998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45988.278565624998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45988.278565624998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45988.278565624998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45988.278565624998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45988.278565624998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45988.278565624998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45988.278565624998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45988.278565624998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45988.278565624998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45988.278565624998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45988.278565624998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45988.278565624998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45988.278565624998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45988.278565624998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45988.278565624998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45988.278565624998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45988.278565624998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45988.278565624998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45988.278565624998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45988.278565624998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45988.278565624998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45988.278565624998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45988.278565624998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45988.278565624998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45988.278565624998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45988.278565624998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45988.278565624998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45988.278565624998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45988.278565624998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45988.278565624998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45988.278565624998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45988.278565624998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45988.278565624998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45988.278565624998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45988.278565624998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45988.278565624998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45988.278565624998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45988.278565624998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45988.278565624998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45988.278565624998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45988.278565624998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45988.278565624998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45988.278565624998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45988.278565624998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45988.278565624998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45988.278565624998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45988.278565624998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45988.278565624998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45988.278565624998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45988.278565624998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45988.278565624998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45988.278565624998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45988.278565624998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45988.278565624998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45988.278565624998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45988.278565624998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45988.278565624998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45988.278565624998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45988.278565624998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45988.278565624998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45988.278565624998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45988.278565624998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45988.278565624998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45988.278565624998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45988.278565624998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45988.278565624998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45988.278565624998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45988.278565624998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45988.278565624998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45988.278565624998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45988.278565624998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45988.278565624998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45988.278565624998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45988.278565624998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45988.278565624998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45988.278565624998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45988.278565624998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45988.278565624998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45988.278565624998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45988.278565624998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45988.278565624998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45988.278565624998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45988.278565624998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45988.278565624998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45988.278565624998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45988.278565624998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45988.278565624998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45988.278565624998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45988.278565624998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45988.278565624998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45988.278565624998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45988.278565624998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45988.278565624998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45988.278565624998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45988.278565624998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45988.278565624998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45988.278565624998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45988.278565624998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45988.278565624998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45988.278565624998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45988.278565624998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45988.278565624998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45988.278565624998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45988.278565624998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45988.278565624998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45988.278565624998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45988.278565624998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45988.278565624998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45988.278565624998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45988.278565624998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45988.278565624998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45988.278565624998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45988.278565624998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45988.278565624998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45988.278565624998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45988.278565624998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45988.278565624998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45988.278565624998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45988.278565624998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45988.278565624998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45988.278565624998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45988.278565624998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45988.278565624998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45988.278565624998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45988.278565624998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45988.278565624998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45988.278565624998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45988.278565624998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45988.278565624998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45988.278565624998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45988.278565624998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45988.278565624998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45988.278565624998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45988.278565624998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45988.278565624998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45988.278565624998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45988.278565624998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45988.278565624998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45988.278565624998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45988.278565624998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45988.278565624998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45988.278565624998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45988.278565624998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45988.278565624998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45988.278565624998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45988.278565624998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45988.278565624998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45988.278565624998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45988.278565624998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45988.278565624998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45988.278565624998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45988.278565624998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45988.278565624998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45988.278565624998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45988.278565624998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45988.278565624998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45988.278565624998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45988.278565624998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45988.278565624998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45988.278565624998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45988.278565624998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45988.278565624998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45988.278565624998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45988.278565624998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45988.278565624998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45988.278565624998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45988.278565624998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45988.278565624998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45988.278565624998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45988.278565624998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45988.278565624998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45988.278565624998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45988.278565624998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45988.278565624998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45988.278565624998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45988.278565624998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45988.278565624998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45988.278565624998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45988.278565624998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45988.278565624998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45988.278565624998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45988.278565624998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45988.278565624998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45988.278565624998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45988.278565624998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45988.278565624998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45988.278565624998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45988.278565624998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45988.278565624998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45988.278565624998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45988.278565624998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45988.278565624998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45988.278565624998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45988.278565624998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45988.278565624998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45988.278565624998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45988.278565624998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45988.278565624998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45988.278565624998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45988.278565624998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45988.278565624998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45988.278565624998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45988.278565624998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45988.278565624998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45988.278565624998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45988.278565624998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45988.278565624998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45988.278565624998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45988.278565624998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45988.278565624998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45988.278565624998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45988.278565624998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45988.278565624998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45988.278565624998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45988.278565624998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45988.278565624998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45988.278565624998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45988.278565624998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45988.278565624998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45988.278565624998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45988.278565624998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45988.278565624998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45988.278565624998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45988.278565624998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45988.278565624998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45988.278565624998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45988.278565624998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45988.278565624998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45988.278565624998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45988.278565624998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45988.278565624998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45988.278565624998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45988.278565624998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45988.278565624998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45988.278565624998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45988.278565624998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45988.278565624998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45988.278565624998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45988.278565624998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45988.278565624998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45988.278565624998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45988.278565624998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45988.278565624998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45988.278565624998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45988.278565624998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45988.278565624998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45988.278565624998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45988.278565624998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45988.278565624998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45988.278565624998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45988.278565624998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45988.278565624998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45988.278565624998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45988.278565624998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45988.278565624998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45988.278565624998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45988.278565624998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45988.278565624998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45988.278565624998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45988.278565624998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45988.278565624998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45988.278565624998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45988.278565624998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45988.278565624998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45988.278565624998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45988.278565624998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45988.278565624998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45988.278565624998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45988.278565624998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45988.278565624998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45988.278565624998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45988.278565624998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45988.278565624998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45988.278565624998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45988.278565624998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45988.278565624998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45988.278565624998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45988.278565624998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45988.278565624998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45988.278565624998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45988.278565624998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45988.278565624998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45988.278565624998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45988.278565624998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45988.278565624998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45988.278565624998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45988.278565624998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45988.278565624998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45988.278565624998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45988.278565624998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45988.278565624998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45988.278565624998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45988.278565624998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45988.278565624998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45988.278565624998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45988.278565624998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45988.278565624998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45988.278565624998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45988.278565624998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45988.278565624998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45988.278565624998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45988.278565624998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45988.278565624998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45988.278565624998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45988.278565624998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45988.278565624998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45988.278565624998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45988.278565624998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45988.278565624998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45988.278565624998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45988.278565624998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45988.278565624998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45988.278565624998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45988.278565624998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45988.278565624998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45988.278565624998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45988.278565624998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45988.278565624998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45988.278565624998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45988.278565624998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45988.278565624998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45988.278565624998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45988.278565624998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45988.278565624998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45988.278565624998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45988.278565624998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45988.278565624998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45988.278565624998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45988.278565624998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45988.278565624998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45988.278565624998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45988.278565624998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45988.278565624998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45988.278565624998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45988.278565624998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45988.278565624998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45988.278565624998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45988.278565624998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45988.278565624998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45988.278565624998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45988.278565624998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45988.278565624998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45988.278565624998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45988.278565624998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45988.278565624998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45988.278565624998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45988.278565624998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45988.278565624998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45988.278565624998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45988.278565624998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45988.278565624998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45988.278565624998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45988.278565624998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45988.278565624998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45988.278565624998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45988.278565624998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45988.278565624998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45988.278565624998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45988.278565624998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45988.278565624998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45988.278565624998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45988.278565624998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45988.278565624998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45988.278565624998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45988.278565624998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45988.278565624998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45988.278565624998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45988.278565624998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45988.278565624998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45988.278565624998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45988.278565624998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45988.278565624998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45988.278565624998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45988.278565624998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45988.278565624998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45988.278565624998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45988.278565624998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45988.278565624998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45988.278565624998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45988.278565624998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45988.278565624998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45988.278565624998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45988.278565624998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45988.278565624998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45988.278565624998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45988.278565624998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45988.278565624998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45988.278565624998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45988.278565624998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45988.278565624998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45988.278565624998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45988.278565624998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45988.278565624998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45988.278565624998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45988.278565624998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45988.278565624998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45988.278565624998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45988.278565624998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45988.278565624998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45988.278565624998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45988.278565624998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45988.278565624998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45988.278565624998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45988.278565624998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45988.278565624998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45988.278565624998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45988.278565624998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45988.278565624998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45988.278565624998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45988.278565624998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45988.278565624998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45988.278565624998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45988.278565624998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45988.278565624998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45988.278565624998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45988.278565624998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45988.278565624998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45988.278565624998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45988.278565624998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45988.278565624998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45988.278565624998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45988.278565624998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45988.278565624998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45988.278565624998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45988.278565624998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45988.278565624998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45988.278565624998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45988.278565624998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45988.278565624998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45988.278565624998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45988.278565624998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45988.278565624998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45988.278565624998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45988.278565624998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45988.278565624998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45988.278565624998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45988.278565624998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45988.278565624998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45988.278565624998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45988.278565624998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45988.278565624998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45988.278565624998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45988.278565624998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45988.278565624998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45988.278565624998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45988.278565624998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45988.278565624998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45988.278565624998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45988.278565624998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45988.278565624998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45988.278565624998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45988.278565624998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45988.278565624998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45988.278565624998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45988.278565624998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45988.278565624998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45988.278565624998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45988.278565624998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45988.278565624998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45988.278565624998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45988.278565624998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45988.278565624998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45988.278565624998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45988.278565624998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45988.278565624998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45988.278565624998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45988.278565624998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45988.278565624998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45988.278565624998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45988.278565624998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45988.278565624998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45988.278565624998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45988.278565624998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45988.278565624998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45988.278565624998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45988.278565624998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45988.278565624998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45988.278565624998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45988.278565624998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45988.278565624998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45988.278565624998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45988.278565624998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45988.278565624998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45988.278565624998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45988.278565624998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45988.278565624998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45988.278565624998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45988.278565624998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45988.278565624998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45988.278565624998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45988.278565624998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45988.278565624998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45988.278565624998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45988.278565624998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45988.278565624998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45988.278565624998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45988.278565624998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45988.278565624998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45988.278565624998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45988.278565624998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45988.278565624998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45988.278565624998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45988.278565624998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45988.278565624998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45988.278565624998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45988.278565624998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45988.278565624998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45988.278565624998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45988.278565624998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45988.278565624998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45988.278565624998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45988.278565624998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45988.278565624998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45988.278565624998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45988.278565624998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45988.278565624998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45988.278565624998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45988.278565624998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45988.278565624998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45988.278565624998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45988.278565624998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45988.278565624998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45988.278565624998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45988.278565624998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45988.278565624998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45988.278565624998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45988.278565624998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45988.278565624998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45988.278565624998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45988.278565624998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45988.278565624998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45988.278565624998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45988.278565624998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45988.278565624998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45988.278565624998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45988.278565624998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45988.278565624998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45988.278565624998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45988.278565624998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45988.278565624998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45988.278565624998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45988.278565624998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45988.278565624998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45988.278565624998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45988.278565624998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45988.278565624998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45988.278565624998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45988.278565624998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45988.278565624998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45988.278565624998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45988.278565624998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45988.278565624998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45988.278565624998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45988.278565624998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45988.278565624998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45988.278565624998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45988.278565624998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45988.278565624998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45988.278565624998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45988.278565624998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45988.278565624998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45988.278565624998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45988.278565624998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45988.278565624998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45988.278565624998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45988.278565624998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45988.278565624998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45988.278565624998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45988.278565624998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45988.278565624998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45988.278565624998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45988.278565624998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45988.278565624998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45988.278565624998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45988.278565624998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45988.278565624998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45988.278565624998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45988.278565624998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45988.278565624998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45988.278565624998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45988.278565624998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45988.278565624998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45988.278565624998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45988.278565624998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45988.278565624998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45988.278565624998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45988.278565624998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45988.278565624998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45988.278565624998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45988.278565624998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45988.278565624998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45988.278565624998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45988.278565624998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45988.278565624998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45988.278565624998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45988.278565624998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45988.278565624998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45988.278565624998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45988.278565624998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45988.278565624998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45988.278565624998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45988.278565624998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45988.278565624998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45988.278565624998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45988.278565624998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45988.278565624998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45988.278565624998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45988.278565624998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45988.278565624998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45988.278565624998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45988.278565624998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45988.278565624998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45988.278565624998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45988.278565624998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45988.278565624998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45988.278565624998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45988.278565624998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45988.278565624998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45988.278565624998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45988.278565624998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45988.278565624998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45988.278565624998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45988.278565624998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45988.278565624998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45988.278565624998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45988.278565624998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45988.278565624998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45988.278565624998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45988.278565624998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45988.278565624998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45988.278565624998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45988.278565624998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45988.278565624998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45988.278565624998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45988.278565624998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45988.278565624998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45988.278565624998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45988.278565624998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45988.278565624998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45988.278565624998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45988.278565624998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45988.278565624998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45988.278565624998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45988.278565624998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45988.278565624998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45988.278565624998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45988.278565624998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45988.278565624998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45988.278565624998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45988.278565624998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45988.278565624998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45988.278565624998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45988.278565624998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45988.278565624998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45988.278565624998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45988.278565624998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45988.278565624998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45988.278565624998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45988.278565624998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45988.278565624998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45988.278565624998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45988.278565624998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45988.278565624998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45988.278565624998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45988.278565624998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45988.278565624998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45988.278565624998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45988.278565624998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45988.278565624998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45988.278565624998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45988.278565624998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45988.278565624998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45988.278565624998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45988.278565624998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45988.278565624998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45988.278565624998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45988.278565624998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45988.278565624998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45988.278565624998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45988.278565624998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45988.278565624998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45988.278565624998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45988.278565624998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45988.278565624998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45988.278565624998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45988.278565624998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45988.278565624998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45988.278565624998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45988.278565624998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45988.278565624998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45988.278565624998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45988.278565624998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45988.278565624998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45988.278565624998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45988.278565624998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45988.278565624998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45988.278565624998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45988.278565624998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45988.278565624998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45988.278565624998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45988.278565624998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45988.278565624998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45988.278565624998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45988.278565624998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45988.278565624998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45988.278565624998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45988.278565624998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45988.278565624998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45988.278565624998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45988.278565624998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45988.278565624998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45988.278565624998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45988.278565624998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45988.278565624998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45988.278565624998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45988.278565624998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45988.278565624998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45988.278565624998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45988.278565624998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45988.278565624998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45988.278565624998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45988.278565624998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45988.278565624998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45988.278565624998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45988.278565624998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45988.278565624998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45988.278565624998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45988.278565624998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45988.278565624998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45988.278565624998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45988.278565624998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45988.278565624998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45988.278565624998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45988.278565624998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45988.278565624998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45988.278565624998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45988.278565624998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45988.278565624998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45988.278565624998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45988.278565624998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45988.278565624998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45988.278565624998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45988.278565624998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45988.278565624998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45988.278565624998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45988.278565624998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45988.278565624998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45988.278565624998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45988.278565624998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45988.278565624998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45988.278565624998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45988.278565624998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45988.278565624998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45988.278565624998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45988.278565624998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45988.278565624998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45988.278565624998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45988.278565624998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45988.278565624998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45988.278565624998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45988.278565624998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45988.278565624998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45988.278565624998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45988.278565624998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45988.278565624998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45988.278565624998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45988.278565624998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45988.278565624998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45988.278565624998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45988.278565624998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45988.278565624998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45988.278565624998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45988.278565624998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45988.278565624998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45988.278565624998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45988.278565624998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45988.278565624998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45988.278565624998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45988.278565624998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45988.278565624998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45988.278565624998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45988.278565624998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45988.278565624998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45988.278565624998</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284.79784803240182</v>
      </c>
      <c r="H2" s="92">
        <v>45703.474768518521</v>
      </c>
      <c r="I2" s="92" t="str">
        <f>IFERROR(VLOOKUP(D2,DB!A:F,6,0),"")</f>
        <v>SCECO</v>
      </c>
      <c r="J2" s="92" t="str">
        <f>IFERROR(VLOOKUP(D2,DB!A:G,7,0),"")</f>
        <v>Dead</v>
      </c>
      <c r="K2" s="94" t="s">
        <v>39110</v>
      </c>
      <c r="L2" s="88" t="str">
        <f>IFERROR(VLOOKUP(D2,DB!A:I,9,0),"")</f>
        <v>Latis</v>
      </c>
    </row>
    <row r="3" spans="1:16" ht="15" customHeight="1">
      <c r="A3" s="110"/>
      <c r="B3" s="110" t="str">
        <f>IFERROR(VLOOKUP(D3,DB!A:K,11,0),"")</f>
        <v/>
      </c>
      <c r="C3" s="90"/>
      <c r="D3" s="88"/>
      <c r="E3" s="91"/>
      <c r="F3" s="92"/>
      <c r="G3" s="93">
        <f t="shared" ref="G3:G26" ca="1" si="0">IFERROR(NOW()-F3,"")</f>
        <v>45988.278565624998</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45988.278565624998</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45988.278565624998</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45988.278565624998</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45988.278565624998</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45988.278565624998</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45988.278565624998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45988.278565624998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45988.278565624998</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45988.278565624998</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45988.278565624998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45988.278565624998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45988.278565624998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45988.278565624998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45988.278565624998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45988.278565624998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45988.278565624998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45988.278565624998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45988.278565624998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45988.278565624998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45988.278565624998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45988.278565624998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45988.278565624998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45988.278565624998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45988.278565624998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45988.278565624998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45988.278565624998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45988.278565624998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45988.278565624998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45988.278565624998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45988.278565624998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45988.278565624998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45988.278565624998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45988.278565624998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45988.278565624998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45988.278565624998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45988.278565624998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45988.278565624998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45988.278565624998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45988.278565624998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45988.278565624998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45988.278565624998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45988.278565624998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45988.278565624998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45988.278565624998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45988.278565624998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45988.278565624998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45988.278565624998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45988.278565624998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45988.278565624998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45988.278565624998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45988.278565624998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45988.278565624998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45988.278565624998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45988.278565624998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45988.278565624998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45988.278565624998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45988.278565624998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45988.278565624998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45988.278565624998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45988.278565624998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45988.278565624998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45988.278565624998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45988.278565624998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45988.278565624998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45988.278565624998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45988.278565624998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45988.278565624998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45988.278565624998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45988.278565624998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45988.278565624998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45988.278565624998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45988.278565624998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45988.278565624998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45988.278565624998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45988.278565624998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45988.278565624998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45988.278565624998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45988.278565624998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45988.278565624998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45988.278565624998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45988.278565624998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45988.278565624998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45988.278565624998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45988.278565624998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45988.278565624998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45988.278565624998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45988.278565624998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45988.278565624998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45988.278565624998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45988.278565624998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45988.278565624998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45988.278565624998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45988.278565624998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45988.278565624998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45988.278565624998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45988.278565624998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45988.278565624998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45988.278565624998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45988.278565624998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45988.278565624998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45988.278565624998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45988.278565624998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45988.278565624998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45988.278565624998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45988.278565624998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45988.278565624998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45988.278565624998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45988.278565624998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45988.278565624998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45988.278565624998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45988.278565624998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45988.278565624998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45988.278565624998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45988.278565624998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45988.278565624998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45988.278565624998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45988.278565624998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45988.278565624998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45988.278565624998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45988.278565624998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45988.278565624998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45988.278565624998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45988.278565624998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45988.278565624998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45988.278565624998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45988.278565624998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45988.278565624998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45988.278565624998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45988.278565624998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45988.278565624998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45988.278565624998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45988.278565624998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45988.278565624998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45988.278565624998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45988.278565624998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45988.278565624998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45988.278565624998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45988.278565624998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45988.278565624998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45988.278565624998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45988.278565624998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45988.278565624998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45988.278565624998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45988.278565624998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45988.278565624998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45988.278565624998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45988.278565624998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45988.278565624998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45988.278565624998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45988.278565624998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45988.278565624998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45988.278565624998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45988.278565624998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45988.278565624998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45988.278565624998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45988.278565624998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45988.278565624998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45988.278565624998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45988.278565624998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45988.278565624998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45988.278565624998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45988.278565624998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45988.278565624998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45988.278565624998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45988.278565624998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45988.278565624998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45988.278565624998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45988.278565624998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45988.278565624998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45988.278565624998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45988.278565624998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45988.278565624998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45988.278565624998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45988.278565624998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45988.278565624998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45988.278565624998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45988.278565624998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45988.278565624998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45988.278565624998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45988.278565624998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45988.278565624998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45988.278565624998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45988.278565624998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45988.278565624998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45988.278565624998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45988.278565624998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45988.278565624998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45988.278565624998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45988.278565624998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45988.278565624998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45988.278565624998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45988.278565624998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45988.278565624998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45988.278565624998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45988.278565624998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45988.278565624998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45988.278565624998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45988.278565624998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45988.278565624998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45988.278565624998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45988.278565624998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45988.278565624998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45988.278565624998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45988.278565624998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45988.278565624998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45988.278565624998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45988.278565624998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45988.278565624998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45988.278565624998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45988.278565624998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45988.278565624998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45988.278565624998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45988.278565624998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45988.278565624998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45988.278565624998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45988.278565624998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45988.278565624998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45988.278565624998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45988.278565624998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45988.278565624998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45988.278565624998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45988.278565624998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45988.278565624998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45988.278565624998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45988.278565624998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45988.278565624998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45988.278565624998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45988.278565624998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45988.278565624998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45988.278565624998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45988.278565624998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45988.278565624998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45988.278565624998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45988.278565624998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45988.278565624998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45988.278565624998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45988.278565624998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45988.278565624998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45988.278565624998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45988.278565624998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45988.278565624998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45988.278565624998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45988.278565624998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45988.278565624998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45988.278565624998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45988.278565624998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45988.278565624998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45988.278565624998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45988.278565624998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45988.278565624998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45988.278565624998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45988.278565624998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45988.278565624998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45988.278565624998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45988.278565624998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45988.278565624998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45988.278565624998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45988.278565624998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45988.278565624998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45988.278565624998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45988.278565624998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45988.278565624998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45988.278565624998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45988.278565624998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45988.278565624998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45988.278565624998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45988.278565624998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45988.278565624998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45988.278565624998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45988.278565624998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45988.278565624998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45988.278565624998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45988.278565624998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45988.278565624998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45988.278565624998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45988.278565624998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45988.278565624998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45988.278565624998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45988.278565624998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45988.278565624998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45988.278565624998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45988.278565624998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45988.278565624998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45988.278565624998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45988.278565624998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45988.278565624998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45988.278565624998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45988.278565624998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45988.278565624998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45988.278565624998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45988.278565624998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45988.278565624998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45988.278565624998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45988.278565624998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45988.278565624998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45988.278565624998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45988.278565624998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45988.278565624998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45988.278565624998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45988.278565624998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45988.278565624998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45988.278565624998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45988.278565624998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45988.278565624998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45988.278565624998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45988.278565624998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45988.278565624998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45988.278565624998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45988.278565624998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45988.278565624998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45988.278565624998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45988.278565624998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45988.278565624998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45988.278565624998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45988.278565624998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45988.278565624998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45988.278565624998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45988.278565624998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45988.278565624998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45988.278565624998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45988.278565624998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45988.278565624998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45988.278565624998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45988.278565624998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45988.278565624998</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39111</v>
      </c>
      <c r="B2" s="37" t="str">
        <f>IFERROR(VLOOKUP(D2,DB!A:K,11,0),"")</f>
        <v>R5</v>
      </c>
      <c r="C2" s="37">
        <v>3</v>
      </c>
      <c r="D2" s="103" t="s">
        <v>36011</v>
      </c>
      <c r="E2" s="37" t="s">
        <v>39021</v>
      </c>
      <c r="F2" s="38">
        <v>45891.832060185188</v>
      </c>
      <c r="G2" s="105">
        <f ca="1">IFERROR(NOW()-F2,"")</f>
        <v>96.446505439809698</v>
      </c>
      <c r="H2" s="38">
        <v>45891.790393518517</v>
      </c>
      <c r="I2" s="37" t="str">
        <f>IFERROR(VLOOKUP(D2,DB!A:F,6,0),"")</f>
        <v>Generator-SG</v>
      </c>
      <c r="J2" s="37" t="str">
        <f>IFERROR(VLOOKUP(D2,DB!A:G,7,0),"")</f>
        <v>Vandalized</v>
      </c>
      <c r="K2" s="37" t="s">
        <v>39112</v>
      </c>
      <c r="L2" s="37" t="str">
        <f>IFERROR(VLOOKUP(D2,DB!A:I,9,0),"")</f>
        <v>Latis</v>
      </c>
      <c r="M2" s="102"/>
    </row>
    <row r="3" spans="1:13" s="39" customFormat="1" ht="30.75">
      <c r="A3" s="37" t="s">
        <v>39113</v>
      </c>
      <c r="B3" s="37" t="str">
        <f>IFERROR(VLOOKUP(D3,DB!A:K,11,0),"")</f>
        <v>R5</v>
      </c>
      <c r="C3" s="37">
        <v>1</v>
      </c>
      <c r="D3" s="37" t="s">
        <v>33268</v>
      </c>
      <c r="E3" s="37" t="s">
        <v>39100</v>
      </c>
      <c r="F3" s="38">
        <v>45926.188877314817</v>
      </c>
      <c r="G3" s="105">
        <f t="shared" ref="G3" ca="1" si="0">IFERROR(NOW()-F3,"")</f>
        <v>62.089688310181373</v>
      </c>
      <c r="H3" s="38">
        <v>45926.158159722225</v>
      </c>
      <c r="I3" s="37" t="str">
        <f>IFERROR(VLOOKUP(D3,DB!A:F,6,0),"")</f>
        <v>SCECO</v>
      </c>
      <c r="J3" s="37" t="str">
        <f>IFERROR(VLOOKUP(D3,DB!A:G,7,0),"")</f>
        <v>Good</v>
      </c>
      <c r="K3" s="37" t="s">
        <v>39114</v>
      </c>
      <c r="L3" s="37" t="str">
        <f>IFERROR(VLOOKUP(D3,DB!A:I,9,0),"")</f>
        <v>Latis</v>
      </c>
      <c r="M3" s="102"/>
    </row>
    <row r="4" spans="1:13" s="39" customFormat="1" ht="48" customHeight="1">
      <c r="A4" s="106" t="s">
        <v>39115</v>
      </c>
      <c r="B4" s="106" t="str">
        <f>IFERROR(VLOOKUP(D4,DB!A:K,11,0),"")</f>
        <v>R5</v>
      </c>
      <c r="C4" s="106">
        <v>1</v>
      </c>
      <c r="D4" s="106" t="s">
        <v>34758</v>
      </c>
      <c r="E4" s="106" t="s">
        <v>39100</v>
      </c>
      <c r="F4" s="107">
        <v>45948.661111111112</v>
      </c>
      <c r="G4" s="108">
        <f t="shared" ref="G4" ca="1" si="1">IFERROR(NOW()-F4,"")</f>
        <v>39.617454513885605</v>
      </c>
      <c r="H4" s="107">
        <v>45948.661111111112</v>
      </c>
      <c r="I4" s="106" t="str">
        <f>IFERROR(VLOOKUP(D4,DB!A:F,6,0),"")</f>
        <v>SCECO</v>
      </c>
      <c r="J4" s="106" t="str">
        <f>IFERROR(VLOOKUP(D4,DB!A:G,7,0),"")</f>
        <v>Dead</v>
      </c>
      <c r="K4" s="106" t="s">
        <v>39116</v>
      </c>
      <c r="L4" s="106" t="str">
        <f>IFERROR(VLOOKUP(D4,DB!A:I,9,0),"")</f>
        <v>Latis</v>
      </c>
    </row>
    <row r="5" spans="1:13" s="39" customFormat="1" ht="30.75">
      <c r="A5" s="106" t="s">
        <v>39117</v>
      </c>
      <c r="B5" s="106" t="str">
        <f>IFERROR(VLOOKUP(D5,DB!A:K,11,0),"")</f>
        <v>R5</v>
      </c>
      <c r="C5" s="106">
        <v>1</v>
      </c>
      <c r="D5" s="106" t="s">
        <v>36518</v>
      </c>
      <c r="E5" s="106" t="s">
        <v>39021</v>
      </c>
      <c r="F5" s="119">
        <v>45981.373298611114</v>
      </c>
      <c r="G5" s="108">
        <f ca="1">IFERROR(NOW()-F5,"")</f>
        <v>6.9052670138844405</v>
      </c>
      <c r="H5" s="119">
        <v>45981.360798611109</v>
      </c>
      <c r="I5" s="106" t="str">
        <f>IFERROR(VLOOKUP(D5,DB!A:F,6,0),"")</f>
        <v>SCECO</v>
      </c>
      <c r="J5" s="106" t="str">
        <f>IFERROR(VLOOKUP(D5,DB!A:G,7,0),"")</f>
        <v>Dead</v>
      </c>
      <c r="K5" s="106" t="s">
        <v>39118</v>
      </c>
      <c r="L5" s="106" t="str">
        <f>IFERROR(VLOOKUP(D5,DB!A:I,9,0),"")</f>
        <v>Latis</v>
      </c>
    </row>
    <row r="6" spans="1:13" s="39" customFormat="1">
      <c r="A6" s="37"/>
      <c r="B6" s="37" t="str">
        <f>IFERROR(VLOOKUP(D6,DB!A:K,11,0),"")</f>
        <v/>
      </c>
      <c r="C6" s="37"/>
      <c r="D6" s="106"/>
      <c r="E6" s="37"/>
      <c r="F6" s="38"/>
      <c r="G6" s="108">
        <f t="shared" ref="G6:G38" ca="1" si="2">IFERROR(NOW()-F6,"")</f>
        <v>45988.278565624998</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45988.278565624998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45988.278565624998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45988.278565624998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45988.278565624998</v>
      </c>
      <c r="H10" s="38"/>
      <c r="I10" s="37" t="str">
        <f>IFERROR(VLOOKUP(D10,DB!A:F,6,0),"")</f>
        <v/>
      </c>
      <c r="J10" s="37" t="str">
        <f>IFERROR(VLOOKUP(D10,DB!A:G,7,0),"")</f>
        <v/>
      </c>
      <c r="K10" s="37"/>
      <c r="L10" s="37" t="str">
        <f>IFERROR(VLOOKUP(D10,DB!A:I,9,0),"")</f>
        <v/>
      </c>
    </row>
    <row r="11" spans="1:13" s="39" customFormat="1" ht="15.75">
      <c r="A11" s="37"/>
      <c r="B11" s="148" t="str">
        <f>IFERROR(VLOOKUP(D11,DB!A:K,11,0),"")</f>
        <v/>
      </c>
      <c r="C11" s="37"/>
      <c r="D11" s="150"/>
      <c r="E11" s="37"/>
      <c r="F11" s="38"/>
      <c r="G11" s="149">
        <f t="shared" ca="1" si="2"/>
        <v>45988.278565624998</v>
      </c>
      <c r="H11" s="38"/>
      <c r="I11" s="148" t="str">
        <f>IFERROR(VLOOKUP(D11,DB!A:F,6,0),"")</f>
        <v/>
      </c>
      <c r="J11" s="148" t="str">
        <f>IFERROR(VLOOKUP(D11,DB!A:G,7,0),"")</f>
        <v/>
      </c>
      <c r="K11" s="37"/>
      <c r="L11" s="148" t="str">
        <f>IFERROR(VLOOKUP(D11,DB!A:I,9,0),"")</f>
        <v/>
      </c>
    </row>
    <row r="12" spans="1:13" s="39" customFormat="1">
      <c r="A12" s="37"/>
      <c r="B12" s="148" t="str">
        <f>IFERROR(VLOOKUP(D12,DB!A:K,11,0),"")</f>
        <v/>
      </c>
      <c r="C12" s="37"/>
      <c r="D12"/>
      <c r="E12" s="37"/>
      <c r="F12" s="38"/>
      <c r="G12" s="149">
        <f t="shared" ca="1" si="2"/>
        <v>45988.278565624998</v>
      </c>
      <c r="H12" s="38"/>
      <c r="I12" s="148" t="str">
        <f>IFERROR(VLOOKUP(D12,DB!A:F,6,0),"")</f>
        <v/>
      </c>
      <c r="J12" s="148" t="str">
        <f>IFERROR(VLOOKUP(D12,DB!A:G,7,0),"")</f>
        <v/>
      </c>
      <c r="K12" s="37"/>
      <c r="L12" s="148" t="str">
        <f>IFERROR(VLOOKUP(D12,DB!A:I,9,0),"")</f>
        <v/>
      </c>
    </row>
    <row r="13" spans="1:13" s="39" customFormat="1">
      <c r="A13" s="37"/>
      <c r="B13" s="148" t="str">
        <f>IFERROR(VLOOKUP(D13,DB!A:K,11,0),"")</f>
        <v/>
      </c>
      <c r="C13" s="37"/>
      <c r="D13" s="37"/>
      <c r="E13" s="37"/>
      <c r="F13" s="38"/>
      <c r="G13" s="149">
        <f t="shared" ca="1" si="2"/>
        <v>45988.278565624998</v>
      </c>
      <c r="H13" s="38"/>
      <c r="I13" s="148" t="str">
        <f>IFERROR(VLOOKUP(D13,DB!A:F,6,0),"")</f>
        <v/>
      </c>
      <c r="J13" s="148" t="str">
        <f>IFERROR(VLOOKUP(D13,DB!A:G,7,0),"")</f>
        <v/>
      </c>
      <c r="K13" s="37"/>
      <c r="L13" s="148" t="str">
        <f>IFERROR(VLOOKUP(D13,DB!A:I,9,0),"")</f>
        <v/>
      </c>
    </row>
    <row r="14" spans="1:13" s="39" customFormat="1">
      <c r="A14" s="37"/>
      <c r="B14" s="148" t="str">
        <f>IFERROR(VLOOKUP(D14,DB!A:K,11,0),"")</f>
        <v/>
      </c>
      <c r="C14" s="37"/>
      <c r="D14" s="37"/>
      <c r="E14" s="37"/>
      <c r="F14" s="38"/>
      <c r="G14" s="149">
        <f t="shared" ca="1" si="2"/>
        <v>45988.278565624998</v>
      </c>
      <c r="H14" s="38"/>
      <c r="I14" s="148" t="str">
        <f>IFERROR(VLOOKUP(D14,DB!A:F,6,0),"")</f>
        <v/>
      </c>
      <c r="J14" s="148" t="str">
        <f>IFERROR(VLOOKUP(D14,DB!A:G,7,0),"")</f>
        <v/>
      </c>
      <c r="K14" s="37"/>
      <c r="L14" s="148" t="str">
        <f>IFERROR(VLOOKUP(D14,DB!A:I,9,0),"")</f>
        <v/>
      </c>
    </row>
    <row r="15" spans="1:13" s="39" customFormat="1">
      <c r="A15" s="37"/>
      <c r="B15" s="148" t="str">
        <f>IFERROR(VLOOKUP(D15,DB!A:K,11,0),"")</f>
        <v/>
      </c>
      <c r="C15" s="37"/>
      <c r="D15" s="37"/>
      <c r="E15" s="37"/>
      <c r="F15" s="38"/>
      <c r="G15" s="149">
        <f t="shared" ca="1" si="2"/>
        <v>45988.278565624998</v>
      </c>
      <c r="H15" s="38"/>
      <c r="I15" s="148" t="str">
        <f>IFERROR(VLOOKUP(D15,DB!A:F,6,0),"")</f>
        <v/>
      </c>
      <c r="J15" s="148" t="str">
        <f>IFERROR(VLOOKUP(D15,DB!A:G,7,0),"")</f>
        <v/>
      </c>
      <c r="K15" s="37"/>
      <c r="L15" s="148" t="str">
        <f>IFERROR(VLOOKUP(D15,DB!A:I,9,0),"")</f>
        <v/>
      </c>
    </row>
    <row r="16" spans="1:13" s="39" customFormat="1">
      <c r="A16" s="37"/>
      <c r="B16" s="148" t="str">
        <f>IFERROR(VLOOKUP(D16,DB!A:K,11,0),"")</f>
        <v/>
      </c>
      <c r="C16" s="37"/>
      <c r="D16" s="37"/>
      <c r="E16" s="37"/>
      <c r="F16" s="38"/>
      <c r="G16" s="149">
        <f t="shared" ca="1" si="2"/>
        <v>45988.278565624998</v>
      </c>
      <c r="H16" s="38"/>
      <c r="I16" s="148" t="str">
        <f>IFERROR(VLOOKUP(D16,DB!A:F,6,0),"")</f>
        <v/>
      </c>
      <c r="J16" s="148" t="str">
        <f>IFERROR(VLOOKUP(D16,DB!A:G,7,0),"")</f>
        <v/>
      </c>
      <c r="K16" s="37"/>
      <c r="L16" s="148" t="str">
        <f>IFERROR(VLOOKUP(D16,DB!A:I,9,0),"")</f>
        <v/>
      </c>
    </row>
    <row r="17" spans="1:12" s="39" customFormat="1">
      <c r="A17" s="37"/>
      <c r="B17" s="148" t="str">
        <f>IFERROR(VLOOKUP(D17,DB!A:K,11,0),"")</f>
        <v/>
      </c>
      <c r="C17" s="37"/>
      <c r="D17" s="37"/>
      <c r="E17" s="37"/>
      <c r="F17" s="38"/>
      <c r="G17" s="149">
        <f t="shared" ca="1" si="2"/>
        <v>45988.278565624998</v>
      </c>
      <c r="H17" s="38"/>
      <c r="I17" s="148" t="str">
        <f>IFERROR(VLOOKUP(D17,DB!A:F,6,0),"")</f>
        <v/>
      </c>
      <c r="J17" s="148" t="str">
        <f>IFERROR(VLOOKUP(D17,DB!A:G,7,0),"")</f>
        <v/>
      </c>
      <c r="K17" s="37"/>
      <c r="L17" s="148" t="str">
        <f>IFERROR(VLOOKUP(D17,DB!A:I,9,0),"")</f>
        <v/>
      </c>
    </row>
    <row r="18" spans="1:12" s="39" customFormat="1">
      <c r="A18" s="37"/>
      <c r="B18" s="148" t="str">
        <f>IFERROR(VLOOKUP(D18,DB!A:K,11,0),"")</f>
        <v/>
      </c>
      <c r="C18" s="37"/>
      <c r="D18" s="37"/>
      <c r="E18" s="37"/>
      <c r="F18" s="38"/>
      <c r="G18" s="149">
        <f t="shared" ca="1" si="2"/>
        <v>45988.278565624998</v>
      </c>
      <c r="H18" s="38"/>
      <c r="I18" s="148" t="str">
        <f>IFERROR(VLOOKUP(D18,DB!A:F,6,0),"")</f>
        <v/>
      </c>
      <c r="J18" s="148" t="str">
        <f>IFERROR(VLOOKUP(D18,DB!A:G,7,0),"")</f>
        <v/>
      </c>
      <c r="K18" s="37"/>
      <c r="L18" s="148" t="str">
        <f>IFERROR(VLOOKUP(D18,DB!A:I,9,0),"")</f>
        <v/>
      </c>
    </row>
    <row r="19" spans="1:12" s="39" customFormat="1">
      <c r="A19" s="37"/>
      <c r="B19" s="148" t="str">
        <f>IFERROR(VLOOKUP(D19,DB!A:K,11,0),"")</f>
        <v/>
      </c>
      <c r="C19" s="37"/>
      <c r="D19" s="37"/>
      <c r="E19" s="37"/>
      <c r="F19" s="38"/>
      <c r="G19" s="149">
        <f t="shared" ca="1" si="2"/>
        <v>45988.278565624998</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9">
        <f t="shared" ca="1" si="2"/>
        <v>45988.278565624998</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9">
        <f t="shared" ca="1" si="2"/>
        <v>45988.278565624998</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9">
        <f t="shared" ca="1" si="2"/>
        <v>45988.278565624998</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9">
        <f t="shared" ca="1" si="2"/>
        <v>45988.278565624998</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9">
        <f t="shared" ca="1" si="2"/>
        <v>45988.278565624998</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9">
        <f t="shared" ca="1" si="2"/>
        <v>45988.278565624998</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9">
        <f t="shared" ca="1" si="2"/>
        <v>45988.278565624998</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9">
        <f t="shared" ca="1" si="2"/>
        <v>45988.278565624998</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9">
        <f t="shared" ca="1" si="2"/>
        <v>45988.278565624998</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9">
        <f t="shared" ca="1" si="2"/>
        <v>45988.278565624998</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9">
        <f t="shared" ca="1" si="2"/>
        <v>45988.278565624998</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9">
        <f t="shared" ca="1" si="2"/>
        <v>45988.278565624998</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9">
        <f t="shared" ca="1" si="2"/>
        <v>45988.278565624998</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9">
        <f t="shared" ca="1" si="2"/>
        <v>45988.278565624998</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9">
        <f t="shared" ca="1" si="2"/>
        <v>45988.278565624998</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9">
        <f t="shared" ca="1" si="2"/>
        <v>45988.278565624998</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9">
        <f t="shared" ca="1" si="2"/>
        <v>45988.278565624998</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9">
        <f t="shared" ca="1" si="2"/>
        <v>45988.278565624998</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9">
        <f t="shared" ca="1" si="2"/>
        <v>45988.278565624998</v>
      </c>
      <c r="H38" s="38"/>
      <c r="I38" s="148" t="str">
        <f>IFERROR(VLOOKUP(D38,DB!A:F,6,0),"")</f>
        <v/>
      </c>
      <c r="J38" s="148" t="str">
        <f>IFERROR(VLOOKUP(D38,DB!A:G,7,0),"")</f>
        <v/>
      </c>
      <c r="K38" s="37"/>
      <c r="L38" s="148"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39119</v>
      </c>
      <c r="B2" s="124" t="str">
        <f>IFERROR(VLOOKUP(D2,DB!A:K,11,0),"")</f>
        <v>R6</v>
      </c>
      <c r="C2" s="125">
        <v>1</v>
      </c>
      <c r="D2" s="124" t="s">
        <v>35266</v>
      </c>
      <c r="E2" s="106" t="s">
        <v>39021</v>
      </c>
      <c r="F2" s="72">
        <v>45988.062847222223</v>
      </c>
      <c r="G2" s="72">
        <f ca="1">IFERROR(NOW()-F2,"-")</f>
        <v>0.21571840277465526</v>
      </c>
      <c r="H2" s="72">
        <v>45988.062800925924</v>
      </c>
      <c r="I2" s="124" t="str">
        <f>IFERROR(VLOOKUP(D2,DB!A:F,6,0),"")</f>
        <v>Generator-SG</v>
      </c>
      <c r="J2" s="146" t="str">
        <f>IFERROR(VLOOKUP(D2,DB!A:G,7,0),"")</f>
        <v>Dead</v>
      </c>
      <c r="K2" s="127" t="s">
        <v>39120</v>
      </c>
      <c r="L2" s="147" t="str">
        <f>IFERROR(VLOOKUP(D2,DB!A:I,9,0),"")</f>
        <v>Latis</v>
      </c>
    </row>
    <row r="3" spans="1:16382" ht="31.5" customHeight="1">
      <c r="A3"/>
      <c r="B3" s="124" t="str">
        <f>IFERROR(VLOOKUP(D3,DB!A:K,11,0),"")</f>
        <v/>
      </c>
      <c r="C3" s="125"/>
      <c r="D3" s="124"/>
      <c r="E3" s="106"/>
      <c r="F3"/>
      <c r="G3" s="72">
        <f ca="1">IFERROR(NOW()-F3,"-")</f>
        <v>45988.278565624998</v>
      </c>
      <c r="H3"/>
      <c r="I3" s="124" t="str">
        <f>IFERROR(VLOOKUP(D3,DB!A:F,6,0),"")</f>
        <v/>
      </c>
      <c r="J3" s="146" t="str">
        <f>IFERROR(VLOOKUP(D3,DB!A:G,7,0),"")</f>
        <v/>
      </c>
      <c r="K3" s="127"/>
      <c r="L3" s="147" t="str">
        <f>IFERROR(VLOOKUP(D3,DB!A:I,9,0),"")</f>
        <v/>
      </c>
    </row>
    <row r="4" spans="1:16382" ht="31.5" customHeight="1">
      <c r="A4"/>
      <c r="B4" s="124" t="str">
        <f>IFERROR(VLOOKUP(D4,DB!A:K,11,0),"")</f>
        <v/>
      </c>
      <c r="C4" s="125"/>
      <c r="D4" s="124"/>
      <c r="E4" s="106"/>
      <c r="F4"/>
      <c r="G4" s="72">
        <f ca="1">IFERROR(NOW()-F4,"-")</f>
        <v>45988.278565624998</v>
      </c>
      <c r="H4"/>
      <c r="I4" s="124" t="str">
        <f>IFERROR(VLOOKUP(D4,DB!A:F,6,0),"")</f>
        <v/>
      </c>
      <c r="J4" s="146" t="str">
        <f>IFERROR(VLOOKUP(D4,DB!A:G,7,0),"")</f>
        <v/>
      </c>
      <c r="K4" s="127"/>
      <c r="L4" s="147" t="str">
        <f>IFERROR(VLOOKUP(D4,DB!A:I,9,0),"")</f>
        <v/>
      </c>
    </row>
    <row r="5" spans="1:16382" ht="31.5" customHeight="1">
      <c r="A5" s="123"/>
      <c r="B5" s="124" t="str">
        <f>IFERROR(VLOOKUP(D5,DB!A:K,11,0),"")</f>
        <v/>
      </c>
      <c r="C5" s="125"/>
      <c r="D5" s="124"/>
      <c r="E5" s="106"/>
      <c r="F5" s="126"/>
      <c r="G5" s="72">
        <f ca="1">IFERROR(NOW()-F5,"-")</f>
        <v>45988.278565624998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45988.278565624998</v>
      </c>
      <c r="H6" s="126"/>
      <c r="I6" s="124" t="str">
        <f>IFERROR(VLOOKUP(D6,DB!A:F,6,0),"")</f>
        <v/>
      </c>
      <c r="J6" s="124" t="str">
        <f>IFERROR(VLOOKUP(D6,DB!A:G,7,0),"")</f>
        <v/>
      </c>
      <c r="K6" s="127" t="s">
        <v>39121</v>
      </c>
      <c r="L6" s="128" t="str">
        <f>IFERROR(VLOOKUP(D6,DB!A:I,9,0),"")</f>
        <v/>
      </c>
    </row>
    <row r="7" spans="1:16382" ht="31.5" customHeight="1">
      <c r="A7" s="123"/>
      <c r="B7" s="124" t="str">
        <f>IFERROR(VLOOKUP(D7,DB!A:K,11,0),"")</f>
        <v/>
      </c>
      <c r="C7" s="125"/>
      <c r="D7" s="124"/>
      <c r="E7" s="106"/>
      <c r="F7" s="126"/>
      <c r="G7" s="72">
        <f ca="1">IFERROR(NOW()-F7,"-")</f>
        <v>45988.278565624998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45988.278565624998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45988.278565624998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45988.278565624998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45988.278565624998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45988.278565624998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45988.278565624998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45988.278565624998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45988.278565624998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45988.278565624998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45988.278565624998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45988.278565624998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45988.278565624998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45988.278565624998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45988.278565624998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45988.278565624998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45988.278565624998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45988.278565624998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45988.278565624998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45988.278565624998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45988.278565624998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45988.278565624998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45988.278565624998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45988.278565624998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45988.278565624998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45988.278565624998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45988.278565624998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45988.278565624998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45988.278565624998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45988.278565624998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45988.278565624998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45988.278565624998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45988.278565624998</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2025-11-27T03:44:07Z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