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43" documentId="13_ncr:1_{F6CB121F-512D-4AA6-A0C1-0FB36C537598}" xr6:coauthVersionLast="47" xr6:coauthVersionMax="47" xr10:uidLastSave="{5C068A4C-009B-4FD2-BD65-C575AF909C8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<sst xmlns="http://schemas.openxmlformats.org/spreadsheetml/2006/main" count="180297" uniqueCount="39133">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</sst>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297.67374849537009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1.0548133101838175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0.1584822916702251</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5.1537847219151445E-2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45960.622174421296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45960.622174421296</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45960.622174421296</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45960.622174421296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45960.622174421296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45960.622174421296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45960.622174421296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45960.622174421296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45960.622174421296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45960.622174421296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45960.622174421296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45960.622174421296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45960.622174421296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45960.622174421296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45960.622174421296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45960.622174421296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45960.622174421296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45960.622174421296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45960.622174421296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45960.622174421296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45960.622174421296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45960.622174421296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45960.622174421296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45960.622174421296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45960.622174421296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45960.622174421296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45960.622174421296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45960.622174421296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45960.622174421296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45960.622174421296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45960.622174421296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45960.622174421296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45960.622174421296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45960.622174421296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45960.622174421296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45960.622174421296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45960.622174421296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45960.622174421296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45960.622174421296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45960.622174421296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45960.622174421296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45960.622174421296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45960.622174421296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45960.622174421296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45960.622174421296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45960.622174421296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45960.622174421296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45960.622174421296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45960.622174421296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45960.622174421296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45960.622174421296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45960.622174421296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45960.622174421296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45960.622174421296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45960.622174421296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45960.622174421296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45960.622174421296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45960.622174421296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45960.622174421296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45960.622174421296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45960.622174421296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45960.622174421296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45960.622174421296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45960.622174421296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45960.622174421296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45960.622174421296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45960.622174421296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45960.622174421296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45960.622174421296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45960.622174421296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45960.622174421296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45960.622174421296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45960.622174421296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45960.622174421296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45960.622174421296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45960.622174421296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45960.622174421296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45960.622174421296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45960.622174421296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45960.622174421296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45960.622174421296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45960.622174421296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45960.622174421296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45960.622174421296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45960.622174421296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45960.622174421296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45960.622174421296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45960.622174421296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45960.622174421296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45960.622174421296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45960.622174421296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45960.622174421296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45960.622174421296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45960.622174421296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45960.622174421296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45960.622174421296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45960.622174421296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45960.622174421296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45960.622174421296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45960.622174421296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45960.622174421296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45960.622174421296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45960.622174421296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45960.622174421296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45960.622174421296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45960.622174421296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45960.622174421296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45960.622174421296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45960.622174421296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45960.622174421296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45960.622174421296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45960.622174421296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45960.622174421296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45960.622174421296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45960.622174421296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45960.622174421296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45960.622174421296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45960.622174421296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45960.622174421296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45960.622174421296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45960.622174421296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45960.622174421296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45960.622174421296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45960.622174421296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45960.622174421296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45960.622174421296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45960.622174421296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45960.622174421296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45960.622174421296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45960.622174421296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45960.622174421296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45960.622174421296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45960.622174421296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45960.622174421296</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45960.622174421296</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135.62233645833476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1.8800910879654111</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1.8285532409208827E-2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45960.622174421296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45960.622174421296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45960.622174421296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45960.622174421296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45960.622174421296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45960.622174421296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45960.622174421296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45960.622174421296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45960.622174421296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45960.622174421296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45960.622174421296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45960.622174421296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45960.622174421296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45960.622174421296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45960.622174421296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45960.622174421296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45960.622174421296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45960.622174421296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45960.622174421296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45960.622174421296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45960.622174421296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45960.622174421296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45960.622174421296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45960.622174421296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45960.622174421296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45960.622174421296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45960.622174421296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45960.622174421296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45960.622174421296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45960.622174421296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45960.622174421296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45960.622174421296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45960.622174421296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45960.622174421296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45960.622174421296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45960.622174421296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45960.622174421296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45960.622174421296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45960.622174421296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45960.622174421296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45960.622174421296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45960.622174421296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45960.622174421296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45960.622174421296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45960.622174421296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45960.622174421296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45960.622174421296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45960.622174421296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45960.622174421296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45960.622174421296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45960.622174421296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45960.622174421296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45960.622174421296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45960.622174421296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45960.622174421296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45960.622174421296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45960.622174421296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45960.622174421296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45960.622174421296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45960.622174421296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45960.622174421296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45960.622174421296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45960.622174421296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45960.622174421296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45960.622174421296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45960.622174421296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45960.622174421296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45960.622174421296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45960.622174421296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45960.622174421296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45960.622174421296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45960.622174421296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45960.622174421296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45960.622174421296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45960.622174421296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45960.622174421296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45960.622174421296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45960.622174421296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45960.622174421296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45960.622174421296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45960.622174421296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45960.622174421296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45960.622174421296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45960.622174421296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45960.622174421296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45960.622174421296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45960.622174421296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45960.622174421296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45960.622174421296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45960.622174421296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45960.622174421296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45960.622174421296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45960.622174421296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45960.622174421296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45960.622174421296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45960.622174421296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45960.622174421296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45960.622174421296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45960.622174421296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45960.622174421296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45960.622174421296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45960.622174421296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45960.622174421296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45960.622174421296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45960.622174421296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45960.622174421296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45960.622174421296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45960.622174421296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45960.622174421296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45960.622174421296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45960.622174421296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45960.622174421296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45960.622174421296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45960.622174421296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45960.622174421296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45960.622174421296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45960.622174421296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45960.622174421296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45960.622174421296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45960.622174421296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45960.622174421296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45960.622174421296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45960.622174421296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45960.622174421296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45960.622174421296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45960.622174421296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45960.622174421296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45960.622174421296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45960.622174421296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45960.622174421296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45960.622174421296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45960.622174421296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45960.622174421296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45960.622174421296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45960.622174421296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45960.622174421296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45960.622174421296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45960.622174421296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45960.622174421296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45960.622174421296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45960.622174421296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45960.622174421296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45960.622174421296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45960.622174421296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45960.622174421296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45960.622174421296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45960.622174421296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45960.622174421296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45960.622174421296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45960.622174421296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45960.622174421296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45960.622174421296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45960.622174421296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45960.622174421296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45960.622174421296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45960.622174421296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45960.622174421296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45960.622174421296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45960.622174421296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45960.622174421296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45960.622174421296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45960.622174421296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45960.622174421296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45960.622174421296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45960.622174421296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45960.622174421296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45960.622174421296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45960.622174421296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45960.622174421296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45960.622174421296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45960.622174421296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45960.622174421296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45960.622174421296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45960.622174421296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45960.622174421296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45960.622174421296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45960.622174421296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45960.622174421296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45960.622174421296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45960.622174421296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45960.622174421296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45960.622174421296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45960.622174421296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45960.622174421296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45960.622174421296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45960.622174421296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45960.622174421296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45960.622174421296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45960.622174421296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45960.622174421296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45960.622174421296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45960.622174421296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45960.622174421296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45960.622174421296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45960.622174421296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45960.622174421296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45960.622174421296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45960.622174421296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45960.622174421296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45960.622174421296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45960.622174421296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45960.622174421296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45960.622174421296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45960.622174421296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45960.622174421296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45960.622174421296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45960.622174421296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45960.622174421296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45960.622174421296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45960.622174421296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45960.622174421296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45960.622174421296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45960.622174421296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45960.622174421296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45960.622174421296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45960.622174421296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45960.622174421296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45960.622174421296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45960.622174421296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45960.622174421296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45960.622174421296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45960.622174421296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45960.622174421296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45960.622174421296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45960.622174421296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45960.622174421296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45960.622174421296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45960.622174421296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45960.622174421296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45960.622174421296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45960.622174421296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45960.622174421296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45960.622174421296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45960.622174421296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45960.622174421296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45960.622174421296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45960.622174421296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45960.622174421296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45960.622174421296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45960.622174421296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45960.622174421296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45960.622174421296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45960.622174421296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45960.622174421296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45960.622174421296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45960.622174421296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45960.622174421296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45960.622174421296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45960.622174421296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45960.622174421296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45960.622174421296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45960.622174421296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45960.622174421296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45960.622174421296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45960.622174421296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45960.622174421296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45960.622174421296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45960.622174421296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45960.622174421296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45960.622174421296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45960.622174421296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45960.622174421296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45960.622174421296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45960.622174421296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45960.622174421296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45960.622174421296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45960.622174421296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45960.622174421296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45960.622174421296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45960.622174421296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45960.622174421296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45960.622174421296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45960.622174421296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45960.622174421296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45960.622174421296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45960.622174421296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45960.622174421296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45960.622174421296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45960.622174421296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45960.622174421296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45960.622174421296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45960.622174421296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45960.622174421296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45960.622174421296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45960.622174421296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45960.622174421296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45960.622174421296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45960.622174421296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45960.622174421296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45960.622174421296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45960.622174421296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45960.622174421296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45960.622174421296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45960.622174421296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45960.622174421296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45960.622174421296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45960.622174421296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45960.622174421296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45960.622174421296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45960.622174421296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45960.622174421296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45960.622174421296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45960.622174421296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45960.622174421296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45960.622174421296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45960.622174421296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45960.622174421296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45960.622174421296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45960.622174421296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45960.622174421296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45960.622174421296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45960.622174421296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45960.622174421296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45960.622174421296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45960.622174421296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45960.622174421296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45960.622174421296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45960.622174421296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45960.622174421296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45960.622174421296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45960.622174421296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45960.622174421296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45960.622174421296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45960.622174421296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45960.622174421296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45960.622174421296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45960.622174421296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45960.622174421296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45960.622174421296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45960.622174421296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45960.622174421296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45960.622174421296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45960.622174421296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45960.622174421296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45960.622174421296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45960.622174421296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45960.622174421296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45960.622174421296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45960.622174421296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45960.622174421296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45960.622174421296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45960.622174421296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45960.622174421296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45960.622174421296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45960.622174421296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45960.622174421296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45960.622174421296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45960.622174421296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45960.622174421296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45960.622174421296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45960.622174421296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45960.622174421296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45960.622174421296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45960.622174421296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45960.622174421296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45960.622174421296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45960.622174421296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45960.622174421296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45960.622174421296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45960.622174421296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45960.622174421296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45960.622174421296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45960.622174421296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45960.622174421296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45960.622174421296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45960.622174421296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45960.622174421296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45960.622174421296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45960.622174421296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45960.622174421296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45960.622174421296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45960.622174421296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45960.622174421296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45960.622174421296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45960.622174421296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45960.622174421296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45960.622174421296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45960.622174421296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45960.622174421296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45960.622174421296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45960.622174421296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45960.622174421296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45960.622174421296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45960.622174421296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45960.622174421296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45960.622174421296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45960.622174421296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45960.622174421296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45960.622174421296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45960.622174421296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45960.622174421296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45960.622174421296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45960.622174421296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45960.622174421296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45960.622174421296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45960.622174421296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45960.622174421296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45960.622174421296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45960.622174421296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45960.622174421296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45960.622174421296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45960.622174421296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45960.622174421296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45960.622174421296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45960.622174421296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45960.622174421296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45960.622174421296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45960.622174421296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45960.622174421296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45960.622174421296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45960.622174421296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45960.622174421296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45960.622174421296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45960.622174421296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45960.622174421296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45960.622174421296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45960.622174421296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45960.622174421296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45960.622174421296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45960.622174421296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45960.622174421296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45960.622174421296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45960.622174421296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45960.622174421296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45960.622174421296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45960.622174421296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45960.622174421296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45960.622174421296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45960.622174421296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45960.622174421296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45960.622174421296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45960.622174421296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45960.622174421296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45960.622174421296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45960.622174421296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45960.622174421296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45960.622174421296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45960.622174421296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45960.622174421296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45960.622174421296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45960.622174421296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45960.622174421296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45960.622174421296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45960.622174421296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45960.622174421296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45960.622174421296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45960.622174421296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45960.622174421296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45960.622174421296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45960.622174421296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45960.622174421296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45960.622174421296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45960.622174421296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45960.622174421296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45960.622174421296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45960.622174421296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45960.622174421296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45960.622174421296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45960.622174421296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45960.622174421296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45960.622174421296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45960.622174421296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45960.622174421296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45960.622174421296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45960.622174421296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45960.622174421296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45960.622174421296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45960.622174421296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45960.622174421296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45960.622174421296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45960.622174421296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45960.622174421296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45960.622174421296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45960.622174421296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45960.622174421296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45960.622174421296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45960.622174421296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45960.622174421296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45960.622174421296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45960.622174421296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45960.622174421296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45960.622174421296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45960.622174421296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45960.622174421296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45960.622174421296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45960.622174421296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45960.622174421296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45960.622174421296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45960.622174421296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45960.622174421296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45960.622174421296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45960.622174421296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45960.622174421296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45960.622174421296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45960.622174421296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45960.622174421296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45960.622174421296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45960.622174421296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45960.622174421296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45960.622174421296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45960.622174421296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45960.622174421296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45960.622174421296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45960.622174421296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45960.622174421296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45960.622174421296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45960.622174421296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45960.622174421296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45960.622174421296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45960.622174421296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45960.622174421296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45960.622174421296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45960.622174421296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45960.622174421296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45960.622174421296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45960.622174421296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45960.622174421296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45960.622174421296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45960.622174421296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45960.622174421296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45960.622174421296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45960.622174421296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45960.622174421296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45960.622174421296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45960.622174421296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45960.622174421296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45960.622174421296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45960.622174421296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45960.622174421296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45960.622174421296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45960.622174421296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45960.622174421296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45960.622174421296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45960.622174421296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45960.622174421296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45960.622174421296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45960.622174421296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45960.622174421296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45960.622174421296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45960.622174421296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45960.622174421296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45960.622174421296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45960.622174421296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45960.622174421296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45960.622174421296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45960.622174421296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45960.622174421296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45960.622174421296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45960.622174421296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45960.622174421296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45960.622174421296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45960.622174421296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45960.622174421296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45960.622174421296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45960.622174421296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45960.622174421296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45960.622174421296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45960.622174421296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45960.622174421296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45960.622174421296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45960.622174421296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45960.622174421296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45960.622174421296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45960.622174421296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45960.622174421296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45960.622174421296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45960.622174421296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45960.622174421296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45960.622174421296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45960.622174421296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45960.622174421296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45960.622174421296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45960.622174421296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45960.622174421296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45960.622174421296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45960.622174421296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45960.622174421296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45960.622174421296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45960.622174421296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45960.622174421296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45960.622174421296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45960.622174421296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45960.622174421296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45960.622174421296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45960.622174421296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45960.622174421296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45960.622174421296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45960.622174421296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45960.622174421296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45960.622174421296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45960.622174421296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45960.622174421296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45960.622174421296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45960.622174421296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45960.622174421296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45960.622174421296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45960.622174421296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45960.622174421296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45960.622174421296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45960.622174421296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45960.622174421296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45960.622174421296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45960.622174421296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45960.622174421296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45960.622174421296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45960.622174421296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45960.622174421296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45960.622174421296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45960.622174421296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45960.622174421296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45960.622174421296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45960.622174421296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45960.622174421296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45960.622174421296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45960.622174421296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45960.622174421296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45960.622174421296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45960.622174421296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45960.622174421296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45960.622174421296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45960.622174421296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45960.622174421296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45960.622174421296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45960.622174421296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45960.622174421296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45960.622174421296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45960.622174421296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45960.622174421296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45960.622174421296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45960.622174421296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45960.622174421296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45960.622174421296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45960.622174421296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45960.622174421296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45960.622174421296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45960.622174421296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45960.622174421296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45960.622174421296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45960.622174421296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45960.622174421296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45960.622174421296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45960.622174421296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45960.622174421296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45960.622174421296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45960.622174421296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45960.622174421296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45960.622174421296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45960.622174421296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45960.622174421296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45960.622174421296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45960.622174421296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45960.622174421296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45960.622174421296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45960.622174421296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45960.622174421296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45960.622174421296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45960.622174421296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45960.622174421296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45960.622174421296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45960.622174421296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45960.622174421296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45960.622174421296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45960.622174421296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45960.622174421296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45960.622174421296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45960.622174421296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45960.622174421296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45960.622174421296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45960.622174421296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45960.622174421296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45960.622174421296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45960.622174421296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45960.622174421296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45960.622174421296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45960.622174421296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45960.622174421296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45960.622174421296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45960.622174421296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45960.622174421296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45960.622174421296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45960.622174421296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45960.622174421296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45960.622174421296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45960.622174421296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45960.622174421296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45960.622174421296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45960.622174421296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45960.622174421296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45960.622174421296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45960.622174421296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45960.622174421296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45960.622174421296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45960.622174421296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45960.622174421296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45960.622174421296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45960.622174421296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45960.622174421296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45960.622174421296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45960.622174421296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45960.622174421296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45960.622174421296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45960.622174421296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45960.622174421296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45960.622174421296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45960.622174421296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45960.622174421296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45960.622174421296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45960.622174421296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45960.622174421296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45960.622174421296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45960.622174421296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45960.622174421296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45960.622174421296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45960.622174421296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45960.622174421296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45960.622174421296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45960.622174421296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45960.622174421296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45960.622174421296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45960.622174421296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45960.622174421296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45960.622174421296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45960.622174421296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45960.622174421296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45960.622174421296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45960.622174421296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45960.622174421296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45960.622174421296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45960.622174421296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45960.622174421296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45960.622174421296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45960.622174421296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45960.622174421296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45960.622174421296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45960.622174421296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45960.622174421296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45960.622174421296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45960.622174421296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45960.622174421296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45960.622174421296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45960.622174421296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45960.622174421296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45960.622174421296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45960.622174421296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45960.622174421296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45960.622174421296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45960.622174421296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45960.622174421296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45960.622174421296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45960.622174421296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45960.622174421296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45960.622174421296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45960.622174421296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45960.622174421296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45960.622174421296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45960.622174421296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45960.622174421296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45960.622174421296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45960.622174421296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45960.622174421296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45960.622174421296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45960.622174421296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45960.622174421296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45960.622174421296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45960.622174421296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45960.622174421296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45960.622174421296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45960.622174421296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45960.622174421296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45960.622174421296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45960.622174421296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45960.622174421296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45960.622174421296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45960.622174421296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45960.622174421296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45960.622174421296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45960.622174421296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45960.622174421296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45960.622174421296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45960.622174421296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45960.622174421296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45960.622174421296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45960.622174421296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45960.622174421296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45960.622174421296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45960.622174421296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45960.622174421296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45960.622174421296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45960.622174421296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45960.622174421296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45960.622174421296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45960.622174421296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45960.622174421296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45960.622174421296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45960.622174421296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45960.622174421296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45960.622174421296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45960.622174421296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45960.622174421296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45960.622174421296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45960.622174421296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45960.622174421296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45960.622174421296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45960.622174421296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45960.622174421296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45960.622174421296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45960.622174421296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45960.622174421296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45960.622174421296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45960.622174421296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45960.622174421296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45960.622174421296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45960.622174421296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45960.622174421296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45960.622174421296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45960.622174421296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45960.622174421296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45960.622174421296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45960.622174421296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45960.622174421296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45960.622174421296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45960.622174421296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45960.622174421296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45960.622174421296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45960.622174421296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45960.622174421296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45960.622174421296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45960.622174421296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45960.622174421296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45960.622174421296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45960.622174421296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45960.622174421296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45960.622174421296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45960.622174421296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45960.622174421296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45960.622174421296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45960.622174421296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45960.622174421296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45960.622174421296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45960.622174421296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45960.622174421296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45960.622174421296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45960.622174421296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45960.622174421296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45960.622174421296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45960.622174421296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45960.622174421296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45960.622174421296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45960.622174421296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45960.622174421296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45960.622174421296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45960.622174421296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45960.622174421296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45960.622174421296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45960.622174421296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45960.622174421296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45960.622174421296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45960.622174421296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45960.622174421296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45960.622174421296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45960.622174421296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45960.622174421296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45960.622174421296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45960.622174421296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45960.622174421296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45960.622174421296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45960.622174421296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45960.622174421296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45960.622174421296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45960.622174421296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45960.622174421296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45960.622174421296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45960.622174421296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45960.622174421296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45960.622174421296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45960.622174421296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45960.622174421296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45960.622174421296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45960.622174421296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45960.622174421296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45960.622174421296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45960.622174421296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45960.622174421296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45960.622174421296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45960.622174421296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45960.622174421296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45960.622174421296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45960.622174421296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45960.622174421296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45960.622174421296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45960.622174421296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45960.622174421296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45960.622174421296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45960.622174421296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45960.622174421296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45960.622174421296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45960.622174421296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45960.622174421296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45960.622174421296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45960.622174421296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45960.622174421296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45960.622174421296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45960.622174421296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45960.622174421296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45960.622174421296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45960.622174421296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45960.622174421296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45960.622174421296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45960.622174421296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45960.622174421296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45960.622174421296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45960.622174421296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45960.622174421296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45960.622174421296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45960.622174421296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45960.622174421296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45960.622174421296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45960.622174421296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45960.622174421296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45960.622174421296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45960.622174421296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45960.622174421296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45960.622174421296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45960.622174421296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45960.622174421296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45960.622174421296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45960.622174421296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45960.622174421296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45960.622174421296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45960.622174421296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45960.622174421296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45960.622174421296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45960.622174421296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45960.622174421296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45960.622174421296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45960.622174421296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45960.622174421296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45960.622174421296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45960.622174421296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45960.622174421296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45960.622174421296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45960.622174421296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45960.622174421296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45960.622174421296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45960.622174421296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45960.622174421296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45960.622174421296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45960.622174421296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45960.622174421296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45960.622174421296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45960.622174421296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45960.622174421296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45960.622174421296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45960.622174421296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45960.622174421296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45960.622174421296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45960.622174421296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45960.622174421296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45960.622174421296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45960.622174421296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45960.622174421296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45960.622174421296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45960.622174421296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45960.622174421296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45960.622174421296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45960.622174421296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45960.622174421296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45960.622174421296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45960.622174421296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45960.622174421296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45960.622174421296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45960.622174421296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45960.622174421296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45960.622174421296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45960.622174421296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45960.622174421296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45960.622174421296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45960.622174421296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45960.622174421296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45960.622174421296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45960.622174421296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45960.622174421296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45960.622174421296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45960.622174421296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45960.622174421296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45960.622174421296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45960.622174421296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45960.622174421296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45960.622174421296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45960.622174421296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45960.622174421296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45960.622174421296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45960.622174421296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45960.622174421296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45960.622174421296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45960.622174421296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45960.622174421296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45960.622174421296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45960.622174421296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45960.622174421296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45960.622174421296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45960.622174421296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45960.622174421296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45960.622174421296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45960.622174421296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45960.622174421296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45960.622174421296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45960.622174421296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45960.622174421296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45960.622174421296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45960.622174421296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45960.622174421296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45960.622174421296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45960.622174421296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45960.622174421296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45960.622174421296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45960.622174421296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45960.622174421296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45960.622174421296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45960.622174421296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45960.622174421296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45960.622174421296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45960.622174421296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45960.622174421296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45960.622174421296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45960.622174421296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45960.622174421296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45960.622174421296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45960.622174421296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45960.622174421296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45960.622174421296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45960.622174421296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45960.622174421296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45960.622174421296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45960.622174421296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45960.622174421296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45960.622174421296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45960.622174421296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45960.622174421296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45960.622174421296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45960.622174421296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45960.622174421296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45960.622174421296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45960.622174421296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45960.622174421296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45960.622174421296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45960.622174421296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45960.622174421296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45960.622174421296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45960.622174421296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45960.622174421296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45960.622174421296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45960.622174421296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45960.622174421296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45960.622174421296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45960.622174421296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45960.622174421296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45960.622174421296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45960.622174421296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45960.622174421296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45960.622174421296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45960.622174421296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45960.622174421296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45960.622174421296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45960.622174421296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45960.622174421296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45960.622174421296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45960.622174421296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45960.622174421296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45960.622174421296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45960.622174421296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45960.622174421296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45960.622174421296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45960.622174421296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45960.622174421296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45960.622174421296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45960.622174421296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45960.622174421296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45960.622174421296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45960.622174421296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45960.622174421296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45960.622174421296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45960.622174421296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45960.622174421296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45960.622174421296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45960.622174421296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45960.622174421296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45960.622174421296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45960.622174421296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45960.622174421296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45960.622174421296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45960.622174421296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45960.622174421296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45960.622174421296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45960.622174421296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45960.622174421296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45960.622174421296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45960.622174421296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45960.622174421296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45960.622174421296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45960.622174421296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45960.622174421296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45960.622174421296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45960.622174421296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45960.622174421296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45960.622174421296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45960.622174421296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45960.622174421296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45960.622174421296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45960.622174421296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45960.622174421296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45960.622174421296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45960.622174421296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45960.622174421296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45960.622174421296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45960.622174421296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45960.622174421296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45960.622174421296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45960.622174421296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45960.622174421296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45960.622174421296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45960.622174421296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45960.622174421296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45960.622174421296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45960.622174421296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45960.622174421296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45960.622174421296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45960.622174421296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45960.622174421296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45960.622174421296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45960.622174421296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45960.622174421296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45960.622174421296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45960.622174421296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45960.622174421296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45960.622174421296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45960.622174421296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45960.622174421296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45960.622174421296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45960.622174421296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45960.622174421296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45960.622174421296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45960.622174421296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45960.622174421296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45960.622174421296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45960.622174421296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45960.622174421296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45960.622174421296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45960.622174421296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45960.622174421296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45960.622174421296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45960.622174421296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45960.622174421296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45960.622174421296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45960.622174421296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45960.622174421296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45960.622174421296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45960.622174421296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45960.622174421296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45960.622174421296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45960.622174421296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45960.622174421296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45960.622174421296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45960.622174421296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45960.622174421296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45960.622174421296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45960.622174421296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45960.622174421296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45960.622174421296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45960.622174421296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45960.622174421296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45960.622174421296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45960.622174421296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45960.622174421296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45960.622174421296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45960.622174421296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45960.622174421296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45960.622174421296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45960.622174421296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45960.622174421296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45960.622174421296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45960.622174421296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45960.622174421296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45960.622174421296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45960.622174421296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45960.622174421296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45960.622174421296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45960.622174421296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45960.622174421296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45960.622174421296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45960.622174421296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45960.622174421296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45960.622174421296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45960.622174421296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45960.622174421296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45960.622174421296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45960.622174421296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45960.622174421296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45960.622174421296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45960.622174421296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45960.622174421296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45960.622174421296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45960.622174421296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45960.622174421296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45960.622174421296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45960.622174421296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45960.622174421296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45960.622174421296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45960.622174421296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45960.622174421296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45960.622174421296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45960.622174421296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45960.622174421296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45960.622174421296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45960.622174421296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45960.622174421296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45960.622174421296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45960.622174421296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45960.622174421296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45960.622174421296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45960.622174421296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45960.622174421296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45960.622174421296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45960.622174421296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45960.622174421296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45960.622174421296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45960.622174421296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45960.622174421296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45960.622174421296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45960.622174421296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45960.622174421296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45960.622174421296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45960.622174421296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45960.622174421296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45960.622174421296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45960.622174421296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45960.622174421296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45960.622174421296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45960.622174421296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45960.622174421296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45960.622174421296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45960.622174421296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45960.622174421296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45960.622174421296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45960.622174421296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45960.622174421296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45960.622174421296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45960.622174421296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45960.622174421296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45960.622174421296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45960.622174421296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45960.622174421296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45960.622174421296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45960.622174421296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45960.622174421296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45960.622174421296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45960.622174421296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45960.622174421296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45960.622174421296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45960.622174421296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45960.622174421296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45960.622174421296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45960.622174421296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45960.622174421296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45960.622174421296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45960.622174421296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257.14145682870003</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35072</v>
      </c>
      <c r="E3" s="98" t="s">
        <v>39021</v>
      </c>
      <c r="F3" s="123">
        <v>45960.396087962959</v>
      </c>
      <c r="G3" s="124">
        <f ca="1">IFERROR(NOW()-F3,"")</f>
        <v>0.22608645833679475</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45960.622174421296</v>
      </c>
      <c r="H4" s="123">
        <v>45960.387592592589</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121" t="s">
        <v>36111</v>
      </c>
      <c r="E5" s="98" t="s">
        <v>39021</v>
      </c>
      <c r="F5" s="123">
        <v>45960.552384259259</v>
      </c>
      <c r="G5" s="124">
        <f ca="1">IFERROR(NOW()-F5,"")</f>
        <v>6.9790162036952097E-2</v>
      </c>
      <c r="H5" s="123">
        <v>45960.546643518515</v>
      </c>
      <c r="I5" s="119" t="str">
        <f>IFERROR(VLOOKUP(D5,DB!A:F,6,0),"")</f>
        <v>Generator-SG</v>
      </c>
      <c r="J5" s="119" t="str">
        <f>IFERROR(VLOOKUP(D5,DB!A:G,7,0),"")</f>
        <v>Dead</v>
      </c>
      <c r="K5" s="125" t="s">
        <v>39122</v>
      </c>
      <c r="L5" s="121" t="str">
        <f>IFERROR(VLOOKUP(D5,DB!A:I,9,0),"")</f>
        <v>Latis</v>
      </c>
    </row>
    <row r="6" spans="1:16" ht="15" customHeight="1">
      <c r="A6" s="119"/>
      <c r="B6" s="119" t="str">
        <f>IFERROR(VLOOKUP(D6,DB!A:K,11,0),"")</f>
        <v/>
      </c>
      <c r="C6" s="120"/>
      <c r="D6" s="121"/>
      <c r="E6" s="98"/>
      <c r="F6" s="123"/>
      <c r="G6" s="124">
        <f ca="1">IFERROR(NOW()-F6,"")</f>
        <v>45960.622174421296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45960.622174421296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45960.622174421296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45960.622174421296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45960.622174421296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45960.622174421296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45960.622174421296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45960.622174421296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45960.622174421296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45960.622174421296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45960.622174421296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45960.622174421296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45960.622174421296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45960.622174421296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45960.622174421296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45960.622174421296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45960.622174421296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45960.622174421296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45960.622174421296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45960.622174421296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45960.622174421296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45960.622174421296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45960.622174421296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45960.622174421296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45960.622174421296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45960.622174421296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45960.622174421296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45960.622174421296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45960.622174421296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45960.622174421296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45960.622174421296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45960.622174421296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45960.622174421296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45960.622174421296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45960.622174421296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45960.622174421296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45960.622174421296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45960.622174421296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45960.622174421296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45960.622174421296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45960.622174421296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45960.622174421296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45960.622174421296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45960.622174421296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45960.622174421296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45960.622174421296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45960.622174421296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45960.622174421296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45960.622174421296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45960.622174421296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45960.622174421296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45960.622174421296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45960.622174421296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45960.622174421296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45960.622174421296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45960.622174421296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45960.622174421296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45960.622174421296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45960.622174421296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45960.622174421296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45960.622174421296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45960.622174421296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45960.622174421296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45960.622174421296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45960.622174421296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45960.622174421296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45960.622174421296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45960.622174421296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45960.622174421296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45960.622174421296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45960.622174421296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45960.622174421296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45960.622174421296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45960.622174421296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45960.622174421296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45960.622174421296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45960.622174421296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45960.622174421296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45960.622174421296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45960.622174421296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45960.622174421296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45960.622174421296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45960.622174421296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45960.622174421296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45960.622174421296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45960.622174421296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45960.622174421296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45960.622174421296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45960.622174421296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45960.622174421296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45960.622174421296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45960.622174421296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45960.622174421296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45960.622174421296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45960.622174421296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45960.622174421296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45960.622174421296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45960.622174421296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45960.622174421296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45960.622174421296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45960.622174421296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45960.622174421296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45960.622174421296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45960.622174421296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45960.622174421296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45960.622174421296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45960.622174421296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45960.622174421296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45960.622174421296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45960.622174421296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45960.622174421296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45960.622174421296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45960.622174421296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45960.622174421296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45960.622174421296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45960.622174421296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45960.622174421296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45960.622174421296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45960.622174421296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45960.622174421296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45960.622174421296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45960.622174421296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45960.622174421296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45960.622174421296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45960.622174421296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45960.622174421296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45960.622174421296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45960.622174421296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45960.622174421296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45960.622174421296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45960.622174421296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45960.622174421296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45960.622174421296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45960.622174421296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45960.622174421296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45960.622174421296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45960.622174421296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45960.622174421296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45960.622174421296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45960.622174421296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45960.622174421296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45960.622174421296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45960.622174421296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45960.622174421296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45960.622174421296</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45960.622174421296</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68.790114236107911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34.433297106479586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11.961063310183818</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33013</v>
      </c>
      <c r="E5" s="152" t="s">
        <v>39021</v>
      </c>
      <c r="F5" s="153">
        <v>45960.597094907411</v>
      </c>
      <c r="G5" s="154">
        <f ca="1">IFERROR(NOW()-F5,"")</f>
        <v>2.507951388543006E-2</v>
      </c>
      <c r="H5" s="153">
        <v>45960.59138888889</v>
      </c>
      <c r="I5" s="152" t="str">
        <f>IFERROR(VLOOKUP(D5,DB!A:F,6,0),"")</f>
        <v>Generator-SG</v>
      </c>
      <c r="J5" s="152" t="str">
        <f>IFERROR(VLOOKUP(D5,DB!A:G,7,0),"")</f>
        <v>Vandalized</v>
      </c>
      <c r="K5" s="152" t="s">
        <v>39130</v>
      </c>
      <c r="L5" s="152" t="str">
        <f>IFERROR(VLOOKUP(D5,DB!A:I,9,0),"")</f>
        <v>Latis</v>
      </c>
    </row>
    <row r="6" spans="1:13" ht="15">
      <c r="A6" s="152"/>
      <c r="B6" s="152" t="str">
        <f>IFERROR(VLOOKUP(D6,DB!A:K,11,0),"")</f>
        <v/>
      </c>
      <c r="C6" s="152"/>
      <c r="D6"/>
      <c r="E6" s="152"/>
      <c r="F6" s="153"/>
      <c r="G6" s="154">
        <f ca="1">IFERROR(NOW()-F6,"")</f>
        <v>45960.622174421296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45960.622174421296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45960.622174421296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45960.622174421296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45960.622174421296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45960.622174421296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45960.622174421296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45960.622174421296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45960.622174421296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45960.622174421296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45960.622174421296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45960.622174421296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45960.622174421296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45960.622174421296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45960.622174421296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45960.622174421296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45960.622174421296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45960.622174421296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45960.622174421296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45960.622174421296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45960.622174421296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45960.622174421296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45960.622174421296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45960.622174421296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45960.622174421296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45960.622174421296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45960.622174421296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45960.622174421296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45960.622174421296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45960.622174421296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45960.622174421296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45960.622174421296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45960.622174421296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45960.622174421296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45960.622174421296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45960.622174421296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45960.622174421296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45960.622174421296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45960.622174421296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45960.622174421296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45960.622174421296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45960.622174421296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45960.622174421296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45960.622174421296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45960.622174421296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45960.622174421296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45960.622174421296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45960.622174421296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45960.622174421296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45960.622174421296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45960.622174421296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45960.622174421296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45960.622174421296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45960.622174421296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45960.622174421296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45960.622174421296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45960.622174421296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45960.622174421296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45960.622174421296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45960.622174421296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45960.622174421296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45960.622174421296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45960.622174421296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45960.622174421296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45960.622174421296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45960.622174421296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45960.622174421296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45960.622174421296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45960.622174421296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45960.622174421296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45960.622174421296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45960.622174421296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45960.622174421296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45960.622174421296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45960.622174421296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45960.622174421296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45960.622174421296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45960.622174421296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45960.622174421296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45960.622174421296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45960.622174421296</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45960.622174421296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45960.622174421296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45960.622174421296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45960.622174421296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45960.622174421296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45960.622174421296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45960.622174421296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45960.622174421296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45960.622174421296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45960.622174421296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45960.622174421296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45960.622174421296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45960.622174421296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45960.622174421296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45960.622174421296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45960.622174421296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45960.622174421296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45960.622174421296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45960.622174421296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45960.622174421296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45960.622174421296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45960.622174421296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45960.622174421296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45960.622174421296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45960.622174421296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45960.622174421296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45960.622174421296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45960.622174421296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45960.622174421296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45960.622174421296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45960.622174421296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45960.622174421296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45960.622174421296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45960.622174421296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45960.622174421296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45960.622174421296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45960.622174421296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45960.622174421296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45960.622174421296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45960.622174421296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45960.622174421296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45960.622174421296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45960.622174421296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45960.622174421296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45960.622174421296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45960.622174421296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45960.622174421296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45960.622174421296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45960.622174421296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45960.622174421296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45960.622174421296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45960.622174421296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45960.622174421296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45960.622174421296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45960.622174421296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45960.622174421296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45960.622174421296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45960.622174421296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45960.622174421296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45960.622174421296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45960.622174421296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45960.622174421296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45960.622174421296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45960.622174421296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45960.622174421296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45960.622174421296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45960.622174421296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45960.622174421296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45960.622174421296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45960.622174421296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45960.622174421296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45960.622174421296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45960.622174421296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45960.622174421296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45960.622174421296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45960.622174421296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45960.622174421296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45960.622174421296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45960.622174421296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45960.622174421296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45960.622174421296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45960.622174421296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45960.622174421296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45960.622174421296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45960.622174421296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45960.622174421296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45960.622174421296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45960.622174421296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45960.622174421296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45960.622174421296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45960.622174421296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45960.622174421296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45960.622174421296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45960.622174421296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45960.622174421296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45960.622174421296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45960.622174421296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45960.622174421296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45960.622174421296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45960.622174421296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45960.622174421296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45960.622174421296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45960.622174421296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45960.622174421296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45960.622174421296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45960.622174421296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45960.622174421296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45960.622174421296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45960.622174421296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45960.622174421296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45960.622174421296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45960.622174421296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45960.622174421296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45960.622174421296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45960.622174421296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45960.622174421296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45960.622174421296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45960.622174421296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45960.622174421296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45960.622174421296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45960.622174421296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45960.622174421296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45960.622174421296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45960.622174421296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45960.622174421296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45960.622174421296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45960.622174421296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45960.622174421296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45960.622174421296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45960.622174421296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45960.622174421296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45960.622174421296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45960.622174421296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45960.622174421296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45960.622174421296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45960.622174421296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45960.622174421296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45960.622174421296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45960.622174421296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45960.622174421296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45960.622174421296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45960.622174421296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45960.622174421296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45960.622174421296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45960.622174421296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45960.622174421296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45960.622174421296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45960.622174421296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45960.622174421296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45960.622174421296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45960.622174421296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45960.622174421296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45960.622174421296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45960.622174421296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45960.622174421296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45960.622174421296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45960.622174421296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45960.622174421296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45960.622174421296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45960.622174421296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45960.622174421296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45960.622174421296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45960.622174421296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45960.622174421296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45960.622174421296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45960.622174421296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45960.622174421296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45960.622174421296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45960.622174421296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45960.622174421296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45960.622174421296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45960.622174421296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45960.622174421296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45960.622174421296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45960.622174421296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45960.622174421296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45960.622174421296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45960.622174421296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45960.622174421296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45960.622174421296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45960.622174421296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45960.622174421296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45960.622174421296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45960.622174421296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45960.622174421296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45960.622174421296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45960.622174421296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45960.622174421296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45960.622174421296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45960.622174421296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45960.622174421296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45960.622174421296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45960.622174421296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45960.622174421296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45960.622174421296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45960.622174421296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45960.622174421296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45960.622174421296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45960.622174421296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45960.622174421296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45960.622174421296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45960.622174421296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45960.622174421296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45960.622174421296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45960.622174421296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45960.622174421296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45960.622174421296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45960.622174421296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45960.622174421296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45960.622174421296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45960.622174421296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45960.622174421296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45960.622174421296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45960.622174421296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45960.622174421296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45960.622174421296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45960.622174421296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45960.622174421296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45960.622174421296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45960.622174421296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45960.622174421296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45960.622174421296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45960.622174421296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45960.622174421296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45960.622174421296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45960.622174421296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45960.622174421296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45960.622174421296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45960.622174421296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45960.622174421296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45960.622174421296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45960.622174421296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45960.622174421296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45960.622174421296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45960.622174421296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45960.622174421296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45960.622174421296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45960.622174421296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45960.622174421296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45960.622174421296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45960.622174421296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45960.622174421296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45960.622174421296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45960.622174421296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45960.622174421296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45960.622174421296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45960.622174421296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45960.622174421296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45960.622174421296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45960.622174421296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45960.622174421296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45960.622174421296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45960.622174421296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45960.622174421296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45960.622174421296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45960.622174421296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45960.622174421296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45960.622174421296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45960.622174421296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45960.622174421296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45960.622174421296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45960.622174421296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45960.622174421296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45960.622174421296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45960.622174421296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45960.622174421296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45960.622174421296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45960.622174421296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45960.622174421296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45960.622174421296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45960.622174421296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45960.622174421296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45960.622174421296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45960.622174421296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45960.622174421296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45960.622174421296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45960.622174421296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45960.622174421296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45960.622174421296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45960.622174421296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45960.622174421296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45960.622174421296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45960.622174421296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45960.622174421296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45960.622174421296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45960.622174421296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45960.622174421296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45960.622174421296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45960.622174421296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45960.622174421296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45960.622174421296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45960.622174421296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45960.622174421296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45960.622174421296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45960.622174421296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45960.622174421296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45960.622174421296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45960.622174421296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45960.622174421296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45960.622174421296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45960.622174421296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45960.622174421296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45960.622174421296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45960.622174421296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45960.622174421296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45960.622174421296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45960.622174421296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45960.622174421296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45960.622174421296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45960.622174421296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45960.622174421296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45960.622174421296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45960.622174421296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45960.622174421296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45960.622174421296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45960.622174421296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45960.622174421296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45960.622174421296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45960.622174421296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45960.622174421296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45960.622174421296</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28857</v>
      </c>
      <c r="E2" s="106" t="s">
        <v>39021</v>
      </c>
      <c r="F2" s="107">
        <v>45960.490162037036</v>
      </c>
      <c r="G2" s="77">
        <f ca="1">IFERROR(NOW()-F2,"-")</f>
        <v>0.13201238425972406</v>
      </c>
      <c r="H2" s="107">
        <v>45960.490162037036</v>
      </c>
      <c r="I2" s="103" t="str">
        <f>IFERROR(VLOOKUP(D2,DB!A:F,6,0),"")</f>
        <v>Generator-SG</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45960.622174421296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45960.622174421296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45960.622174421296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45960.622174421296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45960.622174421296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45960.622174421296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45960.622174421296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45960.622174421296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45960.622174421296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45960.622174421296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45960.622174421296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45960.622174421296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45960.622174421296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45960.622174421296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45960.622174421296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45960.622174421296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45960.622174421296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45960.622174421296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45960.622174421296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45960.622174421296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45960.622174421296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45960.622174421296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45960.622174421296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45960.622174421296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45960.622174421296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45960.622174421296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45960.622174421296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45960.622174421296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45960.622174421296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45960.622174421296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45960.622174421296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45960.622174421296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45960.622174421296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45960.622174421296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45960.622174421296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45960.622174421296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45960.622174421296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45960.622174421296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45960.622174421296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45960.622174421296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45960.622174421296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45960.622174421296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45960.622174421296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45960.622174421296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45960.622174421296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45960.622174421296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45960.622174421296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45960.622174421296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45960.622174421296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45960.622174421296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45960.622174421296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45960.622174421296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45960.622174421296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45960.622174421296</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2025-10-30T11:56:08Z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